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Food" sheetId="1" r:id="rId1"/>
    <sheet name="Profit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sz val="11"/>
            <color indexed="8"/>
            <rFont val="Calibri"/>
            <family val="0"/>
          </rPr>
          <t>Links</t>
        </r>
      </text>
    </comment>
    <comment ref="E11" authorId="0">
      <text>
        <r>
          <rPr>
            <sz val="11"/>
            <color indexed="8"/>
            <rFont val="Calibri"/>
            <family val="0"/>
          </rPr>
          <t>Patties</t>
        </r>
      </text>
    </comment>
    <comment ref="O18" authorId="0">
      <text>
        <r>
          <rPr>
            <sz val="11"/>
            <color indexed="8"/>
            <rFont val="Calibri"/>
            <family val="0"/>
          </rPr>
          <t>Walmart</t>
        </r>
      </text>
    </comment>
    <comment ref="S28" authorId="0">
      <text>
        <r>
          <rPr>
            <sz val="11"/>
            <color indexed="8"/>
            <rFont val="Calibri"/>
            <family val="0"/>
          </rPr>
          <t>Walmart</t>
        </r>
      </text>
    </comment>
    <comment ref="E35" authorId="0">
      <text>
        <r>
          <rPr>
            <sz val="11"/>
            <color indexed="8"/>
            <rFont val="Calibri"/>
            <family val="0"/>
          </rPr>
          <t>Small</t>
        </r>
      </text>
    </comment>
    <comment ref="M46" authorId="0">
      <text>
        <r>
          <rPr>
            <sz val="11"/>
            <color indexed="8"/>
            <rFont val="Calibri"/>
            <family val="0"/>
          </rPr>
          <t>Walmart
3 OJ - $4.67
3 Milk - $5.46
3 Pancake mix - $3.54</t>
        </r>
      </text>
    </comment>
  </commentList>
</comments>
</file>

<file path=xl/sharedStrings.xml><?xml version="1.0" encoding="utf-8"?>
<sst xmlns="http://schemas.openxmlformats.org/spreadsheetml/2006/main" count="103" uniqueCount="68">
  <si>
    <t>GFS Code</t>
  </si>
  <si>
    <t>Default</t>
  </si>
  <si>
    <t>Adjusted</t>
  </si>
  <si>
    <t>Spring 2015 Spend</t>
  </si>
  <si>
    <t>Fall 2015 Spend</t>
  </si>
  <si>
    <t>Spring 2016 Spend</t>
  </si>
  <si>
    <t>Fall 2016 Spend</t>
  </si>
  <si>
    <t>Product #</t>
  </si>
  <si>
    <t>Qty</t>
  </si>
  <si>
    <t>Qty/Fall 15</t>
  </si>
  <si>
    <t>Description</t>
  </si>
  <si>
    <t>ea</t>
  </si>
  <si>
    <t>Total</t>
  </si>
  <si>
    <t>Box Buttermilk Sweet Pancake Mix</t>
  </si>
  <si>
    <t>case frozen, pre-baked biscuits</t>
  </si>
  <si>
    <t>Eggs Large (case)</t>
  </si>
  <si>
    <t>Eggs Large (1-2.5)</t>
  </si>
  <si>
    <t>Bags onion / pepper mix</t>
  </si>
  <si>
    <t>3 lbs sausage</t>
  </si>
  <si>
    <t>3 lbs. sausage gravy (frozen Bob Evans)</t>
  </si>
  <si>
    <t>Butter flavored oil</t>
  </si>
  <si>
    <t>Vanilla</t>
  </si>
  <si>
    <t>Pure Vanilla 1 pt</t>
  </si>
  <si>
    <t>Pam</t>
  </si>
  <si>
    <t>Syrup to top off bottles</t>
  </si>
  <si>
    <t>Sugar-free syrup</t>
  </si>
  <si>
    <t>Cans peaches</t>
  </si>
  <si>
    <t>Cans applesauce</t>
  </si>
  <si>
    <t>Tabasco</t>
  </si>
  <si>
    <t>Red Hot 4 pack</t>
  </si>
  <si>
    <t>Ketchup</t>
  </si>
  <si>
    <t>Ketchup 4 pack</t>
  </si>
  <si>
    <t>Gal. of 2% milk</t>
  </si>
  <si>
    <t>Gal. orange juice</t>
  </si>
  <si>
    <t>Cider Apple</t>
  </si>
  <si>
    <t>Butter Prints</t>
  </si>
  <si>
    <t>Napkins</t>
  </si>
  <si>
    <t>Food handling gloves</t>
  </si>
  <si>
    <t>Food handling gloves Small</t>
  </si>
  <si>
    <t>Foil Pan Lid full</t>
  </si>
  <si>
    <t>Tin foil (to cover trays)</t>
  </si>
  <si>
    <t>Sterno</t>
  </si>
  <si>
    <t>Tax</t>
  </si>
  <si>
    <t>5off50</t>
  </si>
  <si>
    <t>Returns</t>
  </si>
  <si>
    <t>GFS</t>
  </si>
  <si>
    <t>Walmart</t>
  </si>
  <si>
    <t>Fall 2015</t>
  </si>
  <si>
    <t>Total Groceries</t>
  </si>
  <si>
    <t>Spring 2015 (454.57)</t>
  </si>
  <si>
    <t>In Cashbox</t>
  </si>
  <si>
    <t>-/- Cash Advance (change)</t>
  </si>
  <si>
    <t>Net Sales</t>
  </si>
  <si>
    <t>Profit</t>
  </si>
  <si>
    <t>Spring 2016</t>
  </si>
  <si>
    <t>Knights of Columbus</t>
  </si>
  <si>
    <t>Spring 2017 Spend</t>
  </si>
  <si>
    <t>Butter Foil Wrapped</t>
  </si>
  <si>
    <t>Foil Pan Lid Half</t>
  </si>
  <si>
    <t>+1</t>
  </si>
  <si>
    <t>Aluminum trays Full</t>
  </si>
  <si>
    <t>Aluminum trays Half</t>
  </si>
  <si>
    <t>Spring 2018 Spend</t>
  </si>
  <si>
    <t>Spring 2019</t>
  </si>
  <si>
    <t>?</t>
  </si>
  <si>
    <t>LEFT OVERS</t>
  </si>
  <si>
    <t>Spring 2018</t>
  </si>
  <si>
    <t>Knights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</si>
</sst>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" fontId="17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 quotePrefix="1">
      <alignment/>
    </xf>
    <xf numFmtId="2" fontId="0" fillId="0" borderId="16" xfId="0" applyNumberFormat="1" applyBorder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352425</xdr:colOff>
      <xdr:row>51</xdr:row>
      <xdr:rowOff>152400</xdr:rowOff>
    </xdr:to>
    <xdr:sp>
      <xdr:nvSpPr>
        <xdr:cNvPr id="1" name="Rectangle 7" hidden="1"/>
        <xdr:cNvSpPr>
          <a:spLocks/>
        </xdr:cNvSpPr>
      </xdr:nvSpPr>
      <xdr:spPr>
        <a:xfrm>
          <a:off x="0" y="0"/>
          <a:ext cx="10001250" cy="990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2"/>
  <sheetViews>
    <sheetView tabSelected="1" zoomScalePageLayoutView="0" workbookViewId="0" topLeftCell="A25">
      <selection activeCell="Q55" sqref="Q55"/>
    </sheetView>
  </sheetViews>
  <sheetFormatPr defaultColWidth="15.140625" defaultRowHeight="15" customHeight="1"/>
  <cols>
    <col min="1" max="1" width="10.28125" style="0" customWidth="1"/>
    <col min="2" max="2" width="8.00390625" style="0" customWidth="1"/>
    <col min="3" max="3" width="10.57421875" style="0" bestFit="1" customWidth="1"/>
    <col min="4" max="4" width="33.140625" style="0" customWidth="1"/>
    <col min="5" max="5" width="7.421875" style="0" customWidth="1"/>
    <col min="6" max="6" width="4.28125" style="0" customWidth="1"/>
    <col min="7" max="7" width="8.140625" style="0" customWidth="1"/>
    <col min="8" max="8" width="0.85546875" style="0" customWidth="1"/>
    <col min="9" max="9" width="5.57421875" style="0" customWidth="1"/>
    <col min="10" max="10" width="2.57421875" style="0" customWidth="1"/>
    <col min="11" max="11" width="6.28125" style="0" customWidth="1"/>
    <col min="12" max="12" width="0.71875" style="0" customWidth="1"/>
    <col min="13" max="13" width="5.8515625" style="0" customWidth="1"/>
    <col min="14" max="14" width="5.00390625" style="0" customWidth="1"/>
    <col min="15" max="15" width="6.421875" style="0" customWidth="1"/>
    <col min="16" max="16" width="0.42578125" style="0" customWidth="1"/>
    <col min="17" max="17" width="6.00390625" style="0" bestFit="1" customWidth="1"/>
    <col min="18" max="18" width="5.140625" style="0" customWidth="1"/>
    <col min="19" max="19" width="6.7109375" style="0" customWidth="1"/>
    <col min="20" max="20" width="0.42578125" style="0" customWidth="1"/>
    <col min="21" max="21" width="6.00390625" style="0" bestFit="1" customWidth="1"/>
    <col min="22" max="22" width="4.8515625" style="0" customWidth="1"/>
    <col min="23" max="23" width="6.57421875" style="0" customWidth="1"/>
    <col min="24" max="24" width="0.42578125" style="0" customWidth="1"/>
    <col min="25" max="25" width="5.7109375" style="0" customWidth="1"/>
    <col min="26" max="26" width="4.8515625" style="0" customWidth="1"/>
    <col min="27" max="27" width="7.7109375" style="0" customWidth="1"/>
    <col min="28" max="28" width="0.42578125" style="0" customWidth="1"/>
    <col min="29" max="31" width="7.00390625" style="0" customWidth="1"/>
    <col min="32" max="32" width="11.57421875" style="0" customWidth="1"/>
  </cols>
  <sheetData>
    <row r="1" spans="1:28" ht="16.5" customHeight="1" thickBo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ht="15.75" customHeight="1">
      <c r="A2" s="4" t="s">
        <v>0</v>
      </c>
      <c r="B2" s="2" t="s">
        <v>1</v>
      </c>
      <c r="C2" s="2" t="s">
        <v>2</v>
      </c>
      <c r="D2" s="3"/>
      <c r="E2" s="36" t="s">
        <v>3</v>
      </c>
      <c r="F2" s="37"/>
      <c r="G2" s="37"/>
      <c r="H2" s="5"/>
      <c r="I2" s="36" t="s">
        <v>4</v>
      </c>
      <c r="J2" s="37"/>
      <c r="K2" s="37"/>
      <c r="L2" s="5"/>
      <c r="M2" s="36" t="s">
        <v>5</v>
      </c>
      <c r="N2" s="37"/>
      <c r="O2" s="37"/>
      <c r="P2" s="5"/>
      <c r="Q2" s="36" t="s">
        <v>6</v>
      </c>
      <c r="R2" s="37"/>
      <c r="S2" s="37"/>
      <c r="T2" s="5"/>
      <c r="U2" s="34" t="s">
        <v>56</v>
      </c>
      <c r="V2" s="35"/>
      <c r="W2" s="35"/>
      <c r="X2" s="5"/>
      <c r="Y2" s="34" t="s">
        <v>62</v>
      </c>
      <c r="Z2" s="35"/>
      <c r="AA2" s="35"/>
      <c r="AB2" s="5"/>
      <c r="AC2" s="34" t="s">
        <v>63</v>
      </c>
      <c r="AD2" s="35"/>
      <c r="AE2" s="35"/>
    </row>
    <row r="3" spans="1:32" ht="15">
      <c r="A3" s="6" t="s">
        <v>7</v>
      </c>
      <c r="B3" s="7" t="s">
        <v>8</v>
      </c>
      <c r="C3" s="7" t="s">
        <v>9</v>
      </c>
      <c r="D3" s="8" t="s">
        <v>10</v>
      </c>
      <c r="E3" s="8" t="s">
        <v>11</v>
      </c>
      <c r="F3" s="8" t="s">
        <v>8</v>
      </c>
      <c r="G3" s="8" t="s">
        <v>12</v>
      </c>
      <c r="H3" s="9"/>
      <c r="I3" s="8" t="s">
        <v>11</v>
      </c>
      <c r="J3" s="8" t="s">
        <v>8</v>
      </c>
      <c r="K3" s="8" t="s">
        <v>12</v>
      </c>
      <c r="L3" s="9"/>
      <c r="M3" s="8" t="s">
        <v>11</v>
      </c>
      <c r="N3" s="8" t="s">
        <v>8</v>
      </c>
      <c r="O3" s="8" t="s">
        <v>12</v>
      </c>
      <c r="P3" s="9"/>
      <c r="Q3" s="8" t="s">
        <v>11</v>
      </c>
      <c r="R3" s="8" t="s">
        <v>8</v>
      </c>
      <c r="S3" s="8" t="s">
        <v>12</v>
      </c>
      <c r="T3" s="9"/>
      <c r="U3" s="8" t="s">
        <v>11</v>
      </c>
      <c r="V3" s="8" t="s">
        <v>8</v>
      </c>
      <c r="W3" s="8" t="s">
        <v>12</v>
      </c>
      <c r="X3" s="9"/>
      <c r="Y3" s="8"/>
      <c r="Z3" s="8" t="s">
        <v>8</v>
      </c>
      <c r="AA3" s="8" t="s">
        <v>12</v>
      </c>
      <c r="AB3" s="9"/>
      <c r="AC3" s="8"/>
      <c r="AD3" s="8" t="s">
        <v>8</v>
      </c>
      <c r="AE3" s="8" t="s">
        <v>12</v>
      </c>
      <c r="AF3" s="33" t="s">
        <v>65</v>
      </c>
    </row>
    <row r="4" spans="1:32" ht="15">
      <c r="A4" s="10">
        <v>4132001</v>
      </c>
      <c r="B4" s="2">
        <v>6</v>
      </c>
      <c r="C4" s="2">
        <v>-1</v>
      </c>
      <c r="D4" t="s">
        <v>13</v>
      </c>
      <c r="E4" s="3">
        <f>29.94/6</f>
        <v>4.99</v>
      </c>
      <c r="F4" s="2">
        <f>B4</f>
        <v>6</v>
      </c>
      <c r="G4" s="3">
        <f>B4*E4</f>
        <v>29.94</v>
      </c>
      <c r="H4" s="11"/>
      <c r="I4" s="3"/>
      <c r="J4" s="12"/>
      <c r="K4" s="3"/>
      <c r="L4" s="11"/>
      <c r="M4" s="3">
        <v>5.99</v>
      </c>
      <c r="N4" s="12">
        <v>5</v>
      </c>
      <c r="O4" s="3">
        <f aca="true" t="shared" si="0" ref="O4:O10">M4*N4</f>
        <v>29.950000000000003</v>
      </c>
      <c r="P4" s="11"/>
      <c r="Q4" s="3"/>
      <c r="R4" s="13">
        <v>6</v>
      </c>
      <c r="S4">
        <v>26.99</v>
      </c>
      <c r="T4" s="11"/>
      <c r="U4" s="3">
        <v>4.99</v>
      </c>
      <c r="V4" s="12">
        <v>4</v>
      </c>
      <c r="W4" s="25">
        <v>19.96</v>
      </c>
      <c r="X4" s="11"/>
      <c r="Y4" s="23">
        <v>5.99</v>
      </c>
      <c r="Z4" s="12">
        <v>5</v>
      </c>
      <c r="AA4" s="30">
        <f>Z4*Y4</f>
        <v>29.950000000000003</v>
      </c>
      <c r="AB4" s="11"/>
      <c r="AC4" s="3"/>
      <c r="AD4" s="12">
        <v>6</v>
      </c>
      <c r="AE4" s="23">
        <v>-1</v>
      </c>
      <c r="AF4">
        <v>-2</v>
      </c>
    </row>
    <row r="5" spans="1:31" ht="15">
      <c r="A5" s="10">
        <v>2666041</v>
      </c>
      <c r="B5" s="2"/>
      <c r="C5" s="2"/>
      <c r="D5" s="3"/>
      <c r="E5" s="3"/>
      <c r="F5" s="2"/>
      <c r="G5" s="3"/>
      <c r="H5" s="11"/>
      <c r="I5" s="3">
        <v>5.49</v>
      </c>
      <c r="J5" s="12">
        <v>5</v>
      </c>
      <c r="K5" s="3">
        <f aca="true" t="shared" si="1" ref="K5:K10">I5*J5</f>
        <v>27.450000000000003</v>
      </c>
      <c r="L5" s="11"/>
      <c r="M5" s="3">
        <v>3.54</v>
      </c>
      <c r="N5" s="3">
        <v>1</v>
      </c>
      <c r="O5" s="3">
        <f t="shared" si="0"/>
        <v>3.54</v>
      </c>
      <c r="P5" s="11"/>
      <c r="Q5" s="3"/>
      <c r="R5" s="3"/>
      <c r="S5" s="3">
        <f>Q5*R5</f>
        <v>0</v>
      </c>
      <c r="T5" s="11"/>
      <c r="U5" s="3"/>
      <c r="V5" s="3"/>
      <c r="W5" s="14"/>
      <c r="X5" s="11"/>
      <c r="Y5" s="3"/>
      <c r="Z5" s="3"/>
      <c r="AA5" s="30"/>
      <c r="AB5" s="11"/>
      <c r="AC5" s="3"/>
      <c r="AD5" s="3"/>
      <c r="AE5" s="3"/>
    </row>
    <row r="6" spans="1:31" ht="15">
      <c r="A6" s="10">
        <v>6850000</v>
      </c>
      <c r="B6" s="2">
        <v>1</v>
      </c>
      <c r="C6" s="2"/>
      <c r="D6" s="3" t="s">
        <v>14</v>
      </c>
      <c r="E6" s="14">
        <v>34.49</v>
      </c>
      <c r="F6" s="2">
        <f>B6</f>
        <v>1</v>
      </c>
      <c r="G6" s="3">
        <f>B6*E6</f>
        <v>34.49</v>
      </c>
      <c r="H6" s="11"/>
      <c r="I6" s="3">
        <v>33.49</v>
      </c>
      <c r="J6" s="12">
        <v>1</v>
      </c>
      <c r="K6" s="3">
        <f t="shared" si="1"/>
        <v>33.49</v>
      </c>
      <c r="L6" s="11"/>
      <c r="M6" s="3">
        <v>31.99</v>
      </c>
      <c r="N6" s="12">
        <v>1</v>
      </c>
      <c r="O6" s="3">
        <f t="shared" si="0"/>
        <v>31.99</v>
      </c>
      <c r="P6" s="11"/>
      <c r="Q6" s="3"/>
      <c r="R6" s="13">
        <v>1</v>
      </c>
      <c r="S6">
        <v>30.99</v>
      </c>
      <c r="T6" s="11"/>
      <c r="U6" s="3">
        <v>30.99</v>
      </c>
      <c r="V6" s="12">
        <v>1</v>
      </c>
      <c r="W6" s="25">
        <v>30.99</v>
      </c>
      <c r="X6" s="11"/>
      <c r="Y6" s="23">
        <v>30.99</v>
      </c>
      <c r="Z6" s="12">
        <v>1</v>
      </c>
      <c r="AA6" s="30">
        <v>30.99</v>
      </c>
      <c r="AB6" s="11"/>
      <c r="AC6" s="3"/>
      <c r="AD6" s="12">
        <v>1</v>
      </c>
      <c r="AE6" s="3"/>
    </row>
    <row r="7" spans="1:32" ht="15">
      <c r="A7" s="10">
        <v>2065390</v>
      </c>
      <c r="B7" s="2">
        <v>3</v>
      </c>
      <c r="C7" s="2">
        <v>-0.5</v>
      </c>
      <c r="D7" s="3" t="s">
        <v>15</v>
      </c>
      <c r="E7" s="14">
        <v>23.99</v>
      </c>
      <c r="F7" s="2">
        <f>B7</f>
        <v>3</v>
      </c>
      <c r="G7" s="3">
        <f>B7*E7</f>
        <v>71.97</v>
      </c>
      <c r="H7" s="11"/>
      <c r="I7" s="3">
        <v>29.99</v>
      </c>
      <c r="J7" s="12">
        <v>2</v>
      </c>
      <c r="K7" s="3">
        <f t="shared" si="1"/>
        <v>59.98</v>
      </c>
      <c r="L7" s="11"/>
      <c r="M7" s="3">
        <v>15.99</v>
      </c>
      <c r="N7" s="12">
        <v>2</v>
      </c>
      <c r="O7" s="3">
        <f t="shared" si="0"/>
        <v>31.98</v>
      </c>
      <c r="P7" s="11"/>
      <c r="Q7">
        <v>10.49</v>
      </c>
      <c r="R7" s="13">
        <v>2</v>
      </c>
      <c r="S7" s="3">
        <f>Q7*R7</f>
        <v>20.98</v>
      </c>
      <c r="T7" s="11"/>
      <c r="U7" s="3">
        <v>10.99</v>
      </c>
      <c r="V7" s="12">
        <v>2</v>
      </c>
      <c r="W7" s="25">
        <v>21.98</v>
      </c>
      <c r="X7" s="11"/>
      <c r="Y7" s="23">
        <v>24.99</v>
      </c>
      <c r="Z7" s="12">
        <v>2</v>
      </c>
      <c r="AA7" s="32">
        <f>Z7*Y7</f>
        <v>49.98</v>
      </c>
      <c r="AB7" s="11"/>
      <c r="AC7" s="3"/>
      <c r="AD7" s="12">
        <v>2</v>
      </c>
      <c r="AE7" s="3"/>
      <c r="AF7">
        <v>-0.5</v>
      </c>
    </row>
    <row r="8" spans="1:31" ht="15">
      <c r="A8" s="10">
        <v>5054121</v>
      </c>
      <c r="B8" s="2"/>
      <c r="C8" s="2"/>
      <c r="D8" s="3" t="s">
        <v>16</v>
      </c>
      <c r="E8" s="14"/>
      <c r="F8" s="2"/>
      <c r="G8" s="3"/>
      <c r="H8" s="11"/>
      <c r="I8" s="3">
        <v>4.99</v>
      </c>
      <c r="J8" s="12">
        <v>2</v>
      </c>
      <c r="K8" s="3">
        <f t="shared" si="1"/>
        <v>9.98</v>
      </c>
      <c r="L8" s="11"/>
      <c r="M8" s="3">
        <v>3.49</v>
      </c>
      <c r="N8" s="12">
        <v>2</v>
      </c>
      <c r="O8" s="3">
        <f t="shared" si="0"/>
        <v>6.98</v>
      </c>
      <c r="P8" s="11"/>
      <c r="Q8">
        <v>1.99</v>
      </c>
      <c r="R8" s="13">
        <v>2</v>
      </c>
      <c r="S8" s="3">
        <f>Q8*R8</f>
        <v>3.98</v>
      </c>
      <c r="T8" s="11"/>
      <c r="U8" s="3"/>
      <c r="V8" s="12"/>
      <c r="W8" s="26"/>
      <c r="X8" s="11"/>
      <c r="Y8" s="3"/>
      <c r="Z8" s="12"/>
      <c r="AA8" s="30"/>
      <c r="AB8" s="11"/>
      <c r="AC8" s="3"/>
      <c r="AD8" s="12"/>
      <c r="AE8" s="24"/>
    </row>
    <row r="9" spans="1:31" ht="15">
      <c r="A9" s="10">
        <v>8472081</v>
      </c>
      <c r="B9" s="2">
        <v>3</v>
      </c>
      <c r="C9" s="2"/>
      <c r="D9" s="3" t="s">
        <v>17</v>
      </c>
      <c r="E9" s="14">
        <v>6.99</v>
      </c>
      <c r="F9" s="2">
        <f>B9</f>
        <v>3</v>
      </c>
      <c r="G9" s="3">
        <f>B9*E9</f>
        <v>20.97</v>
      </c>
      <c r="H9" s="11"/>
      <c r="I9" s="3">
        <v>6.99</v>
      </c>
      <c r="J9" s="12">
        <v>3</v>
      </c>
      <c r="K9" s="3">
        <f t="shared" si="1"/>
        <v>20.97</v>
      </c>
      <c r="L9" s="11"/>
      <c r="M9" s="3">
        <v>6.99</v>
      </c>
      <c r="N9" s="12">
        <v>3</v>
      </c>
      <c r="O9" s="3">
        <f t="shared" si="0"/>
        <v>20.97</v>
      </c>
      <c r="P9" s="11"/>
      <c r="Q9">
        <v>6.79</v>
      </c>
      <c r="R9" s="13">
        <v>3</v>
      </c>
      <c r="S9" s="3">
        <f>Q9*R9</f>
        <v>20.37</v>
      </c>
      <c r="T9" s="11"/>
      <c r="U9" s="3">
        <v>6.79</v>
      </c>
      <c r="V9" s="12">
        <v>3</v>
      </c>
      <c r="W9" s="25">
        <v>20.37</v>
      </c>
      <c r="X9" s="11"/>
      <c r="Y9" s="23">
        <v>6.79</v>
      </c>
      <c r="Z9" s="12">
        <v>3</v>
      </c>
      <c r="AA9" s="30">
        <f>Z9*Y9</f>
        <v>20.37</v>
      </c>
      <c r="AB9" s="11"/>
      <c r="AC9" s="3"/>
      <c r="AD9" s="12">
        <v>3</v>
      </c>
      <c r="AE9" s="3"/>
    </row>
    <row r="10" spans="1:31" ht="15">
      <c r="A10" s="10">
        <v>5054121</v>
      </c>
      <c r="B10" s="2">
        <v>10</v>
      </c>
      <c r="C10" s="2">
        <v>-2</v>
      </c>
      <c r="D10" s="3" t="s">
        <v>18</v>
      </c>
      <c r="E10" s="14">
        <f>78.99/8</f>
        <v>9.87375</v>
      </c>
      <c r="F10" s="2">
        <v>8</v>
      </c>
      <c r="G10" s="3"/>
      <c r="H10" s="11"/>
      <c r="I10" s="3">
        <f>82.99/8</f>
        <v>10.37375</v>
      </c>
      <c r="J10" s="12">
        <v>8</v>
      </c>
      <c r="K10" s="3">
        <f t="shared" si="1"/>
        <v>82.99</v>
      </c>
      <c r="L10" s="11"/>
      <c r="M10" s="3">
        <v>5.46</v>
      </c>
      <c r="N10" s="12">
        <v>1</v>
      </c>
      <c r="O10" s="3">
        <f t="shared" si="0"/>
        <v>5.46</v>
      </c>
      <c r="P10" s="11"/>
      <c r="Q10" s="3"/>
      <c r="R10" s="13"/>
      <c r="T10" s="11"/>
      <c r="U10" s="3"/>
      <c r="V10" s="12"/>
      <c r="W10" s="14"/>
      <c r="X10" s="11"/>
      <c r="Y10" s="3"/>
      <c r="Z10" s="12"/>
      <c r="AA10" s="30"/>
      <c r="AB10" s="11"/>
      <c r="AC10" s="3"/>
      <c r="AD10" s="12"/>
      <c r="AE10" s="3"/>
    </row>
    <row r="11" spans="1:32" ht="15">
      <c r="A11" s="10">
        <v>5895430</v>
      </c>
      <c r="B11" s="2"/>
      <c r="C11" s="2"/>
      <c r="D11" s="3"/>
      <c r="E11" s="3">
        <v>9.99</v>
      </c>
      <c r="F11" s="2">
        <v>2</v>
      </c>
      <c r="G11" s="14">
        <f>8*E10+2*E11</f>
        <v>98.97</v>
      </c>
      <c r="H11" s="15"/>
      <c r="I11" s="3"/>
      <c r="J11" s="12"/>
      <c r="K11" s="3"/>
      <c r="L11" s="15"/>
      <c r="M11" s="3">
        <v>9.62</v>
      </c>
      <c r="N11" s="12">
        <v>8</v>
      </c>
      <c r="O11" s="3">
        <v>76.99</v>
      </c>
      <c r="P11" s="15"/>
      <c r="Q11" s="3"/>
      <c r="R11" s="13">
        <v>8</v>
      </c>
      <c r="S11">
        <v>63.92</v>
      </c>
      <c r="T11" s="15"/>
      <c r="U11" s="3"/>
      <c r="V11" s="12">
        <v>8</v>
      </c>
      <c r="W11" s="14">
        <v>76.99</v>
      </c>
      <c r="X11" s="15"/>
      <c r="Y11" s="3"/>
      <c r="Z11" s="27" t="s">
        <v>64</v>
      </c>
      <c r="AA11" s="30">
        <v>83.99</v>
      </c>
      <c r="AB11" s="15"/>
      <c r="AC11" s="3"/>
      <c r="AD11" s="12">
        <v>8</v>
      </c>
      <c r="AE11" s="3"/>
      <c r="AF11">
        <v>-2</v>
      </c>
    </row>
    <row r="12" spans="1:31" ht="15">
      <c r="A12" s="10">
        <v>5117731</v>
      </c>
      <c r="B12" s="2">
        <v>3</v>
      </c>
      <c r="C12" s="2"/>
      <c r="D12" t="s">
        <v>19</v>
      </c>
      <c r="E12" s="14">
        <v>2.99</v>
      </c>
      <c r="F12" s="2">
        <f>B12</f>
        <v>3</v>
      </c>
      <c r="G12" s="3">
        <f>B12*E12</f>
        <v>8.97</v>
      </c>
      <c r="H12" s="11"/>
      <c r="I12" s="3">
        <v>2.99</v>
      </c>
      <c r="J12" s="12">
        <v>3</v>
      </c>
      <c r="K12" s="3">
        <f>I12*J12</f>
        <v>8.97</v>
      </c>
      <c r="L12" s="11"/>
      <c r="M12" s="3">
        <v>2.99</v>
      </c>
      <c r="N12" s="12">
        <v>4</v>
      </c>
      <c r="O12" s="3">
        <f>M12*N12</f>
        <v>11.96</v>
      </c>
      <c r="P12" s="11"/>
      <c r="Q12">
        <v>2.99</v>
      </c>
      <c r="R12" s="13">
        <v>4</v>
      </c>
      <c r="S12" s="3">
        <f aca="true" t="shared" si="2" ref="S12:S17">Q12*R12</f>
        <v>11.96</v>
      </c>
      <c r="T12" s="11"/>
      <c r="U12" s="3">
        <v>3.29</v>
      </c>
      <c r="V12" s="12">
        <v>4</v>
      </c>
      <c r="W12" s="25">
        <v>13.16</v>
      </c>
      <c r="X12" s="11"/>
      <c r="Y12" s="23">
        <v>3.99</v>
      </c>
      <c r="Z12" s="12">
        <v>4</v>
      </c>
      <c r="AA12" s="30">
        <f>Z12*Y12</f>
        <v>15.96</v>
      </c>
      <c r="AB12" s="11"/>
      <c r="AC12" s="3"/>
      <c r="AD12" s="12">
        <v>4</v>
      </c>
      <c r="AE12" s="28" t="s">
        <v>59</v>
      </c>
    </row>
    <row r="13" spans="1:31" ht="15">
      <c r="A13" s="10">
        <v>6146401</v>
      </c>
      <c r="B13" s="2">
        <v>1</v>
      </c>
      <c r="C13" s="2"/>
      <c r="D13" s="3" t="s">
        <v>20</v>
      </c>
      <c r="E13" s="14"/>
      <c r="F13" s="2">
        <f>B13</f>
        <v>1</v>
      </c>
      <c r="G13" s="3">
        <f>B13*E13</f>
        <v>0</v>
      </c>
      <c r="H13" s="11"/>
      <c r="I13" s="3">
        <v>10.99</v>
      </c>
      <c r="J13" s="12">
        <v>1</v>
      </c>
      <c r="K13" s="3">
        <f>I13*J13</f>
        <v>10.99</v>
      </c>
      <c r="L13" s="11"/>
      <c r="M13" s="3"/>
      <c r="N13" s="12">
        <v>1</v>
      </c>
      <c r="O13" s="3">
        <f>M13*N13</f>
        <v>0</v>
      </c>
      <c r="P13" s="11"/>
      <c r="Q13">
        <v>12.79</v>
      </c>
      <c r="R13" s="13">
        <v>1</v>
      </c>
      <c r="S13" s="3">
        <f t="shared" si="2"/>
        <v>12.79</v>
      </c>
      <c r="T13" s="11"/>
      <c r="U13" s="3"/>
      <c r="V13" s="12"/>
      <c r="W13" s="14"/>
      <c r="X13" s="11"/>
      <c r="Y13" s="3">
        <v>11.49</v>
      </c>
      <c r="Z13" s="12">
        <v>1</v>
      </c>
      <c r="AA13" s="30">
        <f aca="true" t="shared" si="3" ref="AA13:AA23">Z13*Y13</f>
        <v>11.49</v>
      </c>
      <c r="AB13" s="11"/>
      <c r="AC13" s="3"/>
      <c r="AD13" s="12">
        <v>1</v>
      </c>
      <c r="AE13" s="3">
        <v>-1</v>
      </c>
    </row>
    <row r="14" spans="1:31" ht="15">
      <c r="A14" s="10">
        <v>1107360</v>
      </c>
      <c r="B14" s="2">
        <v>1</v>
      </c>
      <c r="C14" s="2"/>
      <c r="D14" s="3" t="s">
        <v>21</v>
      </c>
      <c r="E14" s="14"/>
      <c r="F14" s="2">
        <f>B14</f>
        <v>1</v>
      </c>
      <c r="G14" s="3">
        <f>B14*E14</f>
        <v>0</v>
      </c>
      <c r="H14" s="11"/>
      <c r="I14" s="3"/>
      <c r="J14" s="12"/>
      <c r="K14" s="3"/>
      <c r="L14" s="11"/>
      <c r="M14" s="3"/>
      <c r="N14" s="12"/>
      <c r="O14" s="3"/>
      <c r="P14" s="11"/>
      <c r="Q14">
        <v>3.99</v>
      </c>
      <c r="R14" s="13">
        <v>1</v>
      </c>
      <c r="S14" s="3">
        <f t="shared" si="2"/>
        <v>3.99</v>
      </c>
      <c r="T14" s="11"/>
      <c r="U14" s="3"/>
      <c r="V14" s="12"/>
      <c r="W14" s="14"/>
      <c r="X14" s="11"/>
      <c r="Y14" s="3">
        <v>4.49</v>
      </c>
      <c r="Z14" s="12">
        <v>1</v>
      </c>
      <c r="AA14" s="30">
        <f t="shared" si="3"/>
        <v>4.49</v>
      </c>
      <c r="AB14" s="11"/>
      <c r="AC14" s="3"/>
      <c r="AD14" s="12">
        <v>1</v>
      </c>
      <c r="AE14" s="3">
        <v>-1</v>
      </c>
    </row>
    <row r="15" spans="1:31" ht="15">
      <c r="A15" s="10">
        <v>5138730</v>
      </c>
      <c r="B15" s="2"/>
      <c r="C15" s="2"/>
      <c r="D15" s="3" t="s">
        <v>22</v>
      </c>
      <c r="E15" s="14"/>
      <c r="F15" s="2"/>
      <c r="G15" s="3"/>
      <c r="H15" s="11"/>
      <c r="I15" s="3">
        <v>9.99</v>
      </c>
      <c r="J15" s="12">
        <v>1</v>
      </c>
      <c r="K15" s="3">
        <f aca="true" t="shared" si="4" ref="K15:K20">I15*J15</f>
        <v>9.99</v>
      </c>
      <c r="L15" s="11"/>
      <c r="M15" s="3"/>
      <c r="N15" s="12">
        <v>1</v>
      </c>
      <c r="O15" s="3">
        <f aca="true" t="shared" si="5" ref="O15:O20">M15*N15</f>
        <v>0</v>
      </c>
      <c r="P15" s="11"/>
      <c r="Q15" s="3"/>
      <c r="R15" s="12"/>
      <c r="S15" s="3">
        <f t="shared" si="2"/>
        <v>0</v>
      </c>
      <c r="T15" s="11"/>
      <c r="U15" s="3"/>
      <c r="V15" s="12"/>
      <c r="W15" s="14"/>
      <c r="X15" s="11"/>
      <c r="Y15" s="3"/>
      <c r="Z15" s="12"/>
      <c r="AA15" s="30">
        <f t="shared" si="3"/>
        <v>0</v>
      </c>
      <c r="AB15" s="11"/>
      <c r="AC15" s="3"/>
      <c r="AD15" s="12">
        <v>1</v>
      </c>
      <c r="AE15" s="3">
        <v>-1</v>
      </c>
    </row>
    <row r="16" spans="1:31" ht="15">
      <c r="A16" s="10">
        <v>8472081</v>
      </c>
      <c r="B16" s="2">
        <v>1</v>
      </c>
      <c r="C16" s="2">
        <v>-1</v>
      </c>
      <c r="D16" s="3" t="s">
        <v>23</v>
      </c>
      <c r="E16" s="14"/>
      <c r="F16" s="2">
        <f aca="true" t="shared" si="6" ref="F16:F21">B16</f>
        <v>1</v>
      </c>
      <c r="G16" s="3">
        <f aca="true" t="shared" si="7" ref="G16:G21">B16*E16</f>
        <v>0</v>
      </c>
      <c r="H16" s="11"/>
      <c r="I16" s="3"/>
      <c r="J16" s="12"/>
      <c r="K16" s="3">
        <f t="shared" si="4"/>
        <v>0</v>
      </c>
      <c r="L16" s="11"/>
      <c r="M16" s="3"/>
      <c r="N16" s="12"/>
      <c r="O16" s="3">
        <f t="shared" si="5"/>
        <v>0</v>
      </c>
      <c r="P16" s="11"/>
      <c r="Q16" s="3"/>
      <c r="R16" s="12"/>
      <c r="S16" s="3">
        <f t="shared" si="2"/>
        <v>0</v>
      </c>
      <c r="T16" s="11"/>
      <c r="U16" s="3"/>
      <c r="V16" s="12"/>
      <c r="W16" s="14"/>
      <c r="X16" s="11"/>
      <c r="Y16" s="3">
        <v>5.99</v>
      </c>
      <c r="Z16" s="12">
        <v>1</v>
      </c>
      <c r="AA16" s="30">
        <v>5.99</v>
      </c>
      <c r="AB16" s="11"/>
      <c r="AC16" s="3"/>
      <c r="AD16" s="12">
        <v>0</v>
      </c>
      <c r="AE16" s="3"/>
    </row>
    <row r="17" spans="1:31" ht="15">
      <c r="A17" s="10">
        <v>2320681</v>
      </c>
      <c r="B17" s="2">
        <v>1</v>
      </c>
      <c r="C17" s="2">
        <v>-1</v>
      </c>
      <c r="D17" s="3" t="s">
        <v>24</v>
      </c>
      <c r="E17" s="14">
        <v>7.79</v>
      </c>
      <c r="F17" s="2">
        <f t="shared" si="6"/>
        <v>1</v>
      </c>
      <c r="G17" s="3">
        <f t="shared" si="7"/>
        <v>7.79</v>
      </c>
      <c r="H17" s="11"/>
      <c r="I17" s="3"/>
      <c r="J17" s="12"/>
      <c r="K17" s="3">
        <f t="shared" si="4"/>
        <v>0</v>
      </c>
      <c r="L17" s="11"/>
      <c r="M17" s="3"/>
      <c r="N17" s="12"/>
      <c r="O17" s="3">
        <f t="shared" si="5"/>
        <v>0</v>
      </c>
      <c r="P17" s="11"/>
      <c r="Q17" s="3"/>
      <c r="R17" s="12"/>
      <c r="S17" s="3">
        <f t="shared" si="2"/>
        <v>0</v>
      </c>
      <c r="T17" s="11"/>
      <c r="U17" s="3"/>
      <c r="V17" s="12"/>
      <c r="W17" s="14"/>
      <c r="X17" s="11"/>
      <c r="Y17" s="3"/>
      <c r="Z17" s="12"/>
      <c r="AA17" s="30"/>
      <c r="AB17" s="11"/>
      <c r="AC17" s="3"/>
      <c r="AD17" s="12"/>
      <c r="AE17" s="3"/>
    </row>
    <row r="18" spans="1:31" ht="15">
      <c r="A18" s="10">
        <v>7719451</v>
      </c>
      <c r="B18" s="2">
        <v>2</v>
      </c>
      <c r="C18" s="2">
        <v>-2</v>
      </c>
      <c r="D18" s="3" t="s">
        <v>25</v>
      </c>
      <c r="E18" s="3">
        <v>2.99</v>
      </c>
      <c r="F18" s="2">
        <f t="shared" si="6"/>
        <v>2</v>
      </c>
      <c r="G18" s="3">
        <f t="shared" si="7"/>
        <v>5.98</v>
      </c>
      <c r="H18" s="11"/>
      <c r="I18" s="3"/>
      <c r="J18" s="12"/>
      <c r="K18" s="3">
        <f t="shared" si="4"/>
        <v>0</v>
      </c>
      <c r="L18" s="11"/>
      <c r="M18" s="3">
        <v>2.98</v>
      </c>
      <c r="N18" s="12">
        <v>8</v>
      </c>
      <c r="O18" s="3">
        <f t="shared" si="5"/>
        <v>23.84</v>
      </c>
      <c r="P18" s="11"/>
      <c r="R18" s="16">
        <v>10</v>
      </c>
      <c r="S18" s="17">
        <f>4*2.78+6*2.98</f>
        <v>29</v>
      </c>
      <c r="T18" s="11"/>
      <c r="U18" s="3"/>
      <c r="V18" s="12"/>
      <c r="W18" s="14"/>
      <c r="X18" s="11"/>
      <c r="Y18" s="3">
        <v>2.99</v>
      </c>
      <c r="Z18" s="12">
        <v>8</v>
      </c>
      <c r="AA18" s="32">
        <f t="shared" si="3"/>
        <v>23.92</v>
      </c>
      <c r="AB18" s="11"/>
      <c r="AC18" s="3"/>
      <c r="AD18" s="12">
        <v>8</v>
      </c>
      <c r="AE18" s="3"/>
    </row>
    <row r="19" spans="1:31" ht="15">
      <c r="A19" s="10">
        <v>2244481</v>
      </c>
      <c r="B19" s="2">
        <v>3</v>
      </c>
      <c r="C19" s="2"/>
      <c r="D19" s="3" t="s">
        <v>26</v>
      </c>
      <c r="E19" s="14">
        <v>7.99</v>
      </c>
      <c r="F19" s="2">
        <f t="shared" si="6"/>
        <v>3</v>
      </c>
      <c r="G19" s="3">
        <f t="shared" si="7"/>
        <v>23.97</v>
      </c>
      <c r="H19" s="11"/>
      <c r="I19" s="3">
        <v>6.99</v>
      </c>
      <c r="J19" s="12">
        <v>3</v>
      </c>
      <c r="K19" s="3">
        <f t="shared" si="4"/>
        <v>20.97</v>
      </c>
      <c r="L19" s="11"/>
      <c r="M19" s="3">
        <v>6.99</v>
      </c>
      <c r="N19" s="12">
        <v>3</v>
      </c>
      <c r="O19" s="3">
        <f t="shared" si="5"/>
        <v>20.97</v>
      </c>
      <c r="P19" s="11"/>
      <c r="Q19">
        <v>6.99</v>
      </c>
      <c r="R19" s="13">
        <v>3</v>
      </c>
      <c r="S19" s="3">
        <f>Q19*R19</f>
        <v>20.97</v>
      </c>
      <c r="T19" s="11"/>
      <c r="U19" s="3">
        <v>6.79</v>
      </c>
      <c r="V19" s="12">
        <v>2</v>
      </c>
      <c r="W19" s="25">
        <v>13.58</v>
      </c>
      <c r="X19" s="11"/>
      <c r="Y19" s="23">
        <v>7.49</v>
      </c>
      <c r="Z19" s="12">
        <v>3</v>
      </c>
      <c r="AA19" s="30">
        <f t="shared" si="3"/>
        <v>22.47</v>
      </c>
      <c r="AB19" s="11"/>
      <c r="AC19" s="3"/>
      <c r="AD19" s="12">
        <v>3</v>
      </c>
      <c r="AE19" s="3"/>
    </row>
    <row r="20" spans="1:31" ht="15">
      <c r="A20" s="10">
        <v>2789711</v>
      </c>
      <c r="B20" s="2">
        <v>3</v>
      </c>
      <c r="C20" s="2">
        <v>-1</v>
      </c>
      <c r="D20" s="3" t="s">
        <v>27</v>
      </c>
      <c r="E20" s="14">
        <v>5.49</v>
      </c>
      <c r="F20" s="2">
        <f t="shared" si="6"/>
        <v>3</v>
      </c>
      <c r="G20" s="3">
        <f t="shared" si="7"/>
        <v>16.47</v>
      </c>
      <c r="H20" s="11"/>
      <c r="I20" s="3">
        <v>5.49</v>
      </c>
      <c r="J20" s="12">
        <v>2</v>
      </c>
      <c r="K20" s="3">
        <f t="shared" si="4"/>
        <v>10.98</v>
      </c>
      <c r="L20" s="11"/>
      <c r="M20" s="3">
        <v>5.49</v>
      </c>
      <c r="N20" s="12">
        <v>3</v>
      </c>
      <c r="O20" s="3">
        <f t="shared" si="5"/>
        <v>16.47</v>
      </c>
      <c r="P20" s="11"/>
      <c r="Q20">
        <v>5.49</v>
      </c>
      <c r="R20" s="13">
        <v>3</v>
      </c>
      <c r="S20" s="3">
        <f>Q20*R20</f>
        <v>16.47</v>
      </c>
      <c r="T20" s="11"/>
      <c r="U20" s="3">
        <v>5.49</v>
      </c>
      <c r="V20" s="12">
        <v>1</v>
      </c>
      <c r="W20" s="25">
        <v>5.49</v>
      </c>
      <c r="X20" s="11"/>
      <c r="Y20" s="23">
        <v>5.49</v>
      </c>
      <c r="Z20" s="12">
        <v>2</v>
      </c>
      <c r="AA20" s="30">
        <f t="shared" si="3"/>
        <v>10.98</v>
      </c>
      <c r="AB20" s="11"/>
      <c r="AC20" s="3"/>
      <c r="AD20" s="12">
        <v>3</v>
      </c>
      <c r="AE20" s="3">
        <v>-1</v>
      </c>
    </row>
    <row r="21" spans="1:31" ht="15">
      <c r="A21" s="10">
        <v>1569491</v>
      </c>
      <c r="B21" s="2">
        <v>1</v>
      </c>
      <c r="C21" s="2"/>
      <c r="D21" s="3" t="s">
        <v>28</v>
      </c>
      <c r="E21" s="14">
        <v>4.99</v>
      </c>
      <c r="F21" s="2">
        <f t="shared" si="6"/>
        <v>1</v>
      </c>
      <c r="G21" s="3">
        <f t="shared" si="7"/>
        <v>4.99</v>
      </c>
      <c r="H21" s="11"/>
      <c r="I21" s="3"/>
      <c r="J21" s="12"/>
      <c r="K21" s="3"/>
      <c r="L21" s="11"/>
      <c r="M21" s="3"/>
      <c r="N21" s="12"/>
      <c r="O21" s="3"/>
      <c r="P21" s="11"/>
      <c r="Q21" s="3"/>
      <c r="R21" s="12"/>
      <c r="S21" s="3"/>
      <c r="T21" s="11"/>
      <c r="U21" s="3"/>
      <c r="V21" s="12"/>
      <c r="W21" s="14"/>
      <c r="X21" s="11"/>
      <c r="Y21" s="23">
        <v>5.99</v>
      </c>
      <c r="Z21" s="12">
        <v>2</v>
      </c>
      <c r="AA21" s="30">
        <f t="shared" si="3"/>
        <v>11.98</v>
      </c>
      <c r="AB21" s="11"/>
      <c r="AC21" s="3"/>
      <c r="AD21" s="12"/>
      <c r="AE21" s="3"/>
    </row>
    <row r="22" spans="1:31" ht="15">
      <c r="A22" s="10">
        <v>2124911</v>
      </c>
      <c r="B22" s="2"/>
      <c r="C22" s="2"/>
      <c r="D22" s="3" t="s">
        <v>29</v>
      </c>
      <c r="E22" s="14"/>
      <c r="F22" s="2"/>
      <c r="G22" s="3"/>
      <c r="H22" s="11"/>
      <c r="I22" s="3">
        <v>4.99</v>
      </c>
      <c r="J22" s="12">
        <v>1</v>
      </c>
      <c r="K22" s="3">
        <f>I22*J22</f>
        <v>4.99</v>
      </c>
      <c r="L22" s="11"/>
      <c r="M22" s="3">
        <v>4.99</v>
      </c>
      <c r="N22" s="12">
        <v>1</v>
      </c>
      <c r="O22" s="3">
        <f>M22*N22</f>
        <v>4.99</v>
      </c>
      <c r="P22" s="11"/>
      <c r="Q22" s="3"/>
      <c r="R22" s="12"/>
      <c r="S22" s="3">
        <f>Q22*R22</f>
        <v>0</v>
      </c>
      <c r="T22" s="11"/>
      <c r="U22" s="3"/>
      <c r="V22" s="12"/>
      <c r="W22" s="14"/>
      <c r="X22" s="11"/>
      <c r="Y22" s="3"/>
      <c r="Z22" s="12"/>
      <c r="AA22" s="30">
        <f t="shared" si="3"/>
        <v>0</v>
      </c>
      <c r="AB22" s="11"/>
      <c r="AC22" s="3"/>
      <c r="AD22" s="12">
        <v>1</v>
      </c>
      <c r="AE22" s="3"/>
    </row>
    <row r="23" spans="1:32" ht="15">
      <c r="A23" s="10">
        <v>6965441</v>
      </c>
      <c r="B23" s="2">
        <v>1</v>
      </c>
      <c r="C23" s="2"/>
      <c r="D23" s="3" t="s">
        <v>30</v>
      </c>
      <c r="E23" s="14">
        <v>3.49</v>
      </c>
      <c r="F23" s="2">
        <f>B23</f>
        <v>1</v>
      </c>
      <c r="G23" s="3">
        <f>B23*E23</f>
        <v>3.49</v>
      </c>
      <c r="H23" s="11"/>
      <c r="I23" s="3"/>
      <c r="J23" s="12"/>
      <c r="K23" s="3"/>
      <c r="L23" s="11"/>
      <c r="M23" s="3"/>
      <c r="N23" s="12"/>
      <c r="O23" s="3"/>
      <c r="P23" s="11"/>
      <c r="Q23" s="3"/>
      <c r="R23" s="12"/>
      <c r="S23" s="3"/>
      <c r="T23" s="11"/>
      <c r="U23" s="3">
        <v>3.49</v>
      </c>
      <c r="V23" s="12">
        <v>1</v>
      </c>
      <c r="W23" s="14">
        <v>3.49</v>
      </c>
      <c r="X23" s="11"/>
      <c r="Y23" s="25">
        <v>3</v>
      </c>
      <c r="Z23" s="12">
        <v>1</v>
      </c>
      <c r="AA23" s="31">
        <f t="shared" si="3"/>
        <v>3</v>
      </c>
      <c r="AB23" s="11"/>
      <c r="AC23" s="3"/>
      <c r="AD23" s="12">
        <v>1</v>
      </c>
      <c r="AE23" s="3"/>
      <c r="AF23">
        <v>-1</v>
      </c>
    </row>
    <row r="24" spans="1:31" ht="15">
      <c r="A24" s="10">
        <v>8443101</v>
      </c>
      <c r="B24" s="2"/>
      <c r="C24" s="2"/>
      <c r="D24" s="3" t="s">
        <v>31</v>
      </c>
      <c r="E24" s="14"/>
      <c r="F24" s="2"/>
      <c r="G24" s="3"/>
      <c r="H24" s="11"/>
      <c r="I24" s="3">
        <v>7.99</v>
      </c>
      <c r="J24" s="12">
        <v>1</v>
      </c>
      <c r="K24" s="3">
        <f>I24*J24</f>
        <v>7.99</v>
      </c>
      <c r="L24" s="11"/>
      <c r="M24" s="3"/>
      <c r="N24" s="12">
        <v>1</v>
      </c>
      <c r="O24" s="3">
        <f>M24*N24</f>
        <v>0</v>
      </c>
      <c r="P24" s="11"/>
      <c r="Q24" s="3"/>
      <c r="R24" s="12"/>
      <c r="S24" s="3">
        <f>Q24*R24</f>
        <v>0</v>
      </c>
      <c r="T24" s="11"/>
      <c r="U24" s="3"/>
      <c r="V24" s="12"/>
      <c r="W24" s="14"/>
      <c r="X24" s="11"/>
      <c r="Y24" s="3"/>
      <c r="Z24" s="12"/>
      <c r="AA24" s="30"/>
      <c r="AB24" s="11"/>
      <c r="AC24" s="3"/>
      <c r="AD24" s="12"/>
      <c r="AE24" s="3"/>
    </row>
    <row r="25" spans="1:31" ht="15">
      <c r="A25" s="10">
        <v>5046020</v>
      </c>
      <c r="B25" s="2">
        <v>5</v>
      </c>
      <c r="C25" s="2">
        <v>-1</v>
      </c>
      <c r="D25" t="s">
        <v>32</v>
      </c>
      <c r="E25" s="14">
        <f>(12.99+3.29)/5</f>
        <v>3.2560000000000002</v>
      </c>
      <c r="F25" s="2">
        <f>B25</f>
        <v>5</v>
      </c>
      <c r="G25" s="3">
        <f>B25*E25</f>
        <v>16.28</v>
      </c>
      <c r="H25" s="11"/>
      <c r="I25" s="3">
        <f>12.79/4</f>
        <v>3.1975</v>
      </c>
      <c r="J25" s="12">
        <v>4</v>
      </c>
      <c r="K25" s="3">
        <f>I25*J25</f>
        <v>12.79</v>
      </c>
      <c r="L25" s="11"/>
      <c r="M25" s="3"/>
      <c r="N25" s="12">
        <v>4</v>
      </c>
      <c r="O25" s="3">
        <v>11.96</v>
      </c>
      <c r="P25" s="11"/>
      <c r="Q25">
        <v>3.32</v>
      </c>
      <c r="R25" s="13">
        <v>4</v>
      </c>
      <c r="S25" s="3">
        <f>Q25*R25</f>
        <v>13.28</v>
      </c>
      <c r="T25" s="11"/>
      <c r="U25" s="3">
        <v>2.5</v>
      </c>
      <c r="V25" s="12">
        <v>5</v>
      </c>
      <c r="W25" s="25">
        <v>12.5</v>
      </c>
      <c r="X25" s="11"/>
      <c r="Y25" s="23"/>
      <c r="Z25" s="27" t="s">
        <v>64</v>
      </c>
      <c r="AA25" s="30">
        <v>11.96</v>
      </c>
      <c r="AB25" s="11"/>
      <c r="AC25" s="3"/>
      <c r="AD25" s="29">
        <v>4</v>
      </c>
      <c r="AE25" s="3"/>
    </row>
    <row r="26" spans="1:31" ht="15">
      <c r="A26" s="10">
        <v>6936711</v>
      </c>
      <c r="B26" s="2">
        <v>8</v>
      </c>
      <c r="C26" s="2">
        <v>-1</v>
      </c>
      <c r="D26" s="3" t="s">
        <v>33</v>
      </c>
      <c r="E26" s="14">
        <f>42.32/8</f>
        <v>5.29</v>
      </c>
      <c r="F26" s="2">
        <f>B26</f>
        <v>8</v>
      </c>
      <c r="G26" s="3">
        <f>B26*E26</f>
        <v>42.32</v>
      </c>
      <c r="H26" s="11"/>
      <c r="I26" s="14">
        <f>19.79/4</f>
        <v>4.9475</v>
      </c>
      <c r="J26" s="12">
        <v>4</v>
      </c>
      <c r="K26" s="3">
        <f>J26*I26</f>
        <v>19.79</v>
      </c>
      <c r="L26" s="11"/>
      <c r="M26" s="14">
        <v>5.49</v>
      </c>
      <c r="N26" s="12">
        <v>3</v>
      </c>
      <c r="O26" s="3">
        <f>N26*M26</f>
        <v>16.47</v>
      </c>
      <c r="P26" s="11"/>
      <c r="Q26" s="18">
        <v>4.79</v>
      </c>
      <c r="R26" s="13">
        <v>3</v>
      </c>
      <c r="S26" s="3">
        <f>R26*Q26</f>
        <v>14.370000000000001</v>
      </c>
      <c r="T26" s="11"/>
      <c r="U26" s="3"/>
      <c r="V26" s="12">
        <v>4</v>
      </c>
      <c r="W26" s="14">
        <v>23.49</v>
      </c>
      <c r="X26" s="11"/>
      <c r="Y26" s="3">
        <v>4.49</v>
      </c>
      <c r="Z26" s="12">
        <v>3</v>
      </c>
      <c r="AA26" s="30">
        <f>Z26*Y26</f>
        <v>13.47</v>
      </c>
      <c r="AB26" s="11"/>
      <c r="AC26" s="3"/>
      <c r="AD26" s="12">
        <v>3</v>
      </c>
      <c r="AE26" s="3"/>
    </row>
    <row r="27" spans="1:31" ht="15">
      <c r="A27" s="10"/>
      <c r="B27" s="2"/>
      <c r="C27" s="2"/>
      <c r="D27" s="3"/>
      <c r="E27" s="14"/>
      <c r="F27" s="2"/>
      <c r="G27" s="3"/>
      <c r="H27" s="11"/>
      <c r="I27" s="14"/>
      <c r="J27" s="12"/>
      <c r="K27" s="3"/>
      <c r="L27" s="11"/>
      <c r="M27" s="14">
        <v>4.62</v>
      </c>
      <c r="N27" s="12">
        <v>3</v>
      </c>
      <c r="O27" s="3">
        <f>N27*M27</f>
        <v>13.86</v>
      </c>
      <c r="P27" s="11"/>
      <c r="Q27" s="14"/>
      <c r="R27" s="12"/>
      <c r="S27" s="3">
        <f>R27*Q27</f>
        <v>0</v>
      </c>
      <c r="T27" s="11"/>
      <c r="U27" s="3"/>
      <c r="V27" s="12"/>
      <c r="W27" s="14"/>
      <c r="X27" s="11"/>
      <c r="Y27" s="3"/>
      <c r="Z27" s="12"/>
      <c r="AA27" s="30"/>
      <c r="AB27" s="11"/>
      <c r="AC27" s="3"/>
      <c r="AD27" s="12"/>
      <c r="AE27" s="3"/>
    </row>
    <row r="28" spans="1:31" ht="15">
      <c r="A28" s="10">
        <v>5461711</v>
      </c>
      <c r="B28" s="2"/>
      <c r="C28" s="2"/>
      <c r="D28" s="3" t="s">
        <v>34</v>
      </c>
      <c r="E28" s="14"/>
      <c r="F28" s="2"/>
      <c r="G28" s="3"/>
      <c r="H28" s="11"/>
      <c r="I28" s="14">
        <f>14.97/3</f>
        <v>4.99</v>
      </c>
      <c r="J28" s="12">
        <v>3</v>
      </c>
      <c r="K28" s="3">
        <f>J28*I28</f>
        <v>14.97</v>
      </c>
      <c r="L28" s="11"/>
      <c r="M28" s="14">
        <v>5.247</v>
      </c>
      <c r="N28" s="12">
        <v>4</v>
      </c>
      <c r="O28" s="14">
        <f>N28*M28</f>
        <v>20.988</v>
      </c>
      <c r="P28" s="11"/>
      <c r="Q28" s="18">
        <v>3.98</v>
      </c>
      <c r="R28" s="13">
        <v>2</v>
      </c>
      <c r="S28" s="3">
        <f>Q28*R28</f>
        <v>7.96</v>
      </c>
      <c r="T28" s="11"/>
      <c r="U28" s="3"/>
      <c r="V28" s="12"/>
      <c r="W28" s="14"/>
      <c r="X28" s="11"/>
      <c r="Y28" s="3"/>
      <c r="Z28" s="12"/>
      <c r="AA28" s="30">
        <f>Z28*Y28</f>
        <v>0</v>
      </c>
      <c r="AB28" s="11"/>
      <c r="AC28" s="3"/>
      <c r="AD28" s="12">
        <v>4</v>
      </c>
      <c r="AE28" s="3"/>
    </row>
    <row r="29" spans="1:31" ht="15">
      <c r="A29" s="10">
        <v>1912051</v>
      </c>
      <c r="B29" s="2">
        <v>2</v>
      </c>
      <c r="C29" s="2"/>
      <c r="D29" s="3" t="s">
        <v>35</v>
      </c>
      <c r="E29" s="14">
        <v>2.49</v>
      </c>
      <c r="F29" s="2">
        <f>B29</f>
        <v>2</v>
      </c>
      <c r="G29" s="3">
        <f>B29*E29</f>
        <v>4.98</v>
      </c>
      <c r="H29" s="11"/>
      <c r="I29" s="3">
        <v>3.29</v>
      </c>
      <c r="J29" s="12">
        <v>2</v>
      </c>
      <c r="K29" s="3">
        <f>I29*J29</f>
        <v>6.58</v>
      </c>
      <c r="L29" s="11"/>
      <c r="M29" s="3">
        <v>2.79</v>
      </c>
      <c r="N29" s="12">
        <v>2</v>
      </c>
      <c r="O29" s="3">
        <f>M29*N29</f>
        <v>5.58</v>
      </c>
      <c r="P29" s="11"/>
      <c r="Q29">
        <v>2.49</v>
      </c>
      <c r="R29" s="13">
        <v>2</v>
      </c>
      <c r="S29" s="3">
        <f>Q29*R29</f>
        <v>4.98</v>
      </c>
      <c r="T29" s="11"/>
      <c r="U29" s="3"/>
      <c r="V29" s="12"/>
      <c r="W29" s="14"/>
      <c r="X29" s="11"/>
      <c r="Y29" s="3"/>
      <c r="Z29" s="12"/>
      <c r="AA29" s="30"/>
      <c r="AB29" s="11"/>
      <c r="AC29" s="3"/>
      <c r="AD29" s="12"/>
      <c r="AE29" s="3"/>
    </row>
    <row r="30" spans="1:31" ht="15">
      <c r="A30" s="10"/>
      <c r="B30" s="2"/>
      <c r="C30" s="2"/>
      <c r="D30" s="3" t="s">
        <v>57</v>
      </c>
      <c r="E30" s="14"/>
      <c r="F30" s="2"/>
      <c r="G30" s="3"/>
      <c r="H30" s="11"/>
      <c r="I30" s="3"/>
      <c r="J30" s="12"/>
      <c r="K30" s="3"/>
      <c r="L30" s="11"/>
      <c r="M30" s="3"/>
      <c r="N30" s="12"/>
      <c r="O30" s="3"/>
      <c r="P30" s="11"/>
      <c r="R30" s="13"/>
      <c r="S30" s="3"/>
      <c r="T30" s="11"/>
      <c r="U30" s="3">
        <v>13.99</v>
      </c>
      <c r="V30" s="12">
        <v>1</v>
      </c>
      <c r="W30" s="14">
        <v>13.99</v>
      </c>
      <c r="X30" s="11"/>
      <c r="Y30" s="3"/>
      <c r="Z30" s="12">
        <v>1</v>
      </c>
      <c r="AA30" s="30">
        <f aca="true" t="shared" si="8" ref="AA30:AA39">Z30*Y30</f>
        <v>0</v>
      </c>
      <c r="AB30" s="11"/>
      <c r="AC30" s="3"/>
      <c r="AD30" s="12">
        <v>1</v>
      </c>
      <c r="AE30" s="3"/>
    </row>
    <row r="31" spans="1:31" ht="15">
      <c r="A31" s="10">
        <v>4988831</v>
      </c>
      <c r="B31" s="2">
        <v>3</v>
      </c>
      <c r="C31" s="2">
        <v>-2</v>
      </c>
      <c r="D31" s="3" t="s">
        <v>36</v>
      </c>
      <c r="E31" s="14">
        <v>3.99</v>
      </c>
      <c r="F31" s="2">
        <f>B31</f>
        <v>3</v>
      </c>
      <c r="G31" s="3">
        <f>B31*E31</f>
        <v>11.97</v>
      </c>
      <c r="H31" s="11"/>
      <c r="I31" s="3"/>
      <c r="J31" s="12"/>
      <c r="K31" s="3">
        <f>I31*J31</f>
        <v>0</v>
      </c>
      <c r="L31" s="11"/>
      <c r="M31" s="3">
        <v>3.99</v>
      </c>
      <c r="N31" s="12">
        <v>1</v>
      </c>
      <c r="O31" s="3">
        <f>M31*N31</f>
        <v>3.99</v>
      </c>
      <c r="P31" s="11"/>
      <c r="Q31">
        <v>3.99</v>
      </c>
      <c r="R31" s="13">
        <v>1</v>
      </c>
      <c r="S31" s="3">
        <f>Q31*R31</f>
        <v>3.99</v>
      </c>
      <c r="T31" s="11"/>
      <c r="U31" s="3"/>
      <c r="V31" s="12"/>
      <c r="W31" s="14"/>
      <c r="X31" s="11"/>
      <c r="Y31" s="3">
        <v>4.29</v>
      </c>
      <c r="Z31" s="12">
        <v>1</v>
      </c>
      <c r="AA31" s="30">
        <f t="shared" si="8"/>
        <v>4.29</v>
      </c>
      <c r="AB31" s="11"/>
      <c r="AC31" s="3"/>
      <c r="AD31" s="12">
        <v>1</v>
      </c>
      <c r="AE31" s="3">
        <v>-1</v>
      </c>
    </row>
    <row r="32" spans="1:31" ht="15">
      <c r="A32" s="10">
        <v>1489111</v>
      </c>
      <c r="B32" s="2">
        <v>2</v>
      </c>
      <c r="C32" s="2">
        <v>-2</v>
      </c>
      <c r="D32" s="3" t="s">
        <v>37</v>
      </c>
      <c r="E32" s="14">
        <v>3.49</v>
      </c>
      <c r="F32" s="2">
        <f>B32</f>
        <v>2</v>
      </c>
      <c r="G32" s="3">
        <f>B32*E32</f>
        <v>6.98</v>
      </c>
      <c r="H32" s="11"/>
      <c r="I32" s="3">
        <v>3.49</v>
      </c>
      <c r="J32" s="12">
        <v>2</v>
      </c>
      <c r="K32" s="3">
        <f>I32*J32</f>
        <v>6.98</v>
      </c>
      <c r="L32" s="11"/>
      <c r="M32" s="3"/>
      <c r="N32" s="12">
        <v>2</v>
      </c>
      <c r="O32" s="3">
        <f>M32*N32</f>
        <v>0</v>
      </c>
      <c r="P32" s="11"/>
      <c r="Q32">
        <v>3.79</v>
      </c>
      <c r="R32" s="13">
        <v>2</v>
      </c>
      <c r="S32" s="3">
        <f>Q32*R32</f>
        <v>7.58</v>
      </c>
      <c r="T32" s="11"/>
      <c r="U32" s="3"/>
      <c r="V32" s="12"/>
      <c r="W32" s="14"/>
      <c r="X32" s="11"/>
      <c r="Y32" s="3">
        <v>3.79</v>
      </c>
      <c r="Z32" s="12">
        <v>2</v>
      </c>
      <c r="AA32" s="30">
        <f t="shared" si="8"/>
        <v>7.58</v>
      </c>
      <c r="AB32" s="11"/>
      <c r="AC32" s="3"/>
      <c r="AD32" s="12">
        <v>2</v>
      </c>
      <c r="AE32" s="3">
        <v>-2</v>
      </c>
    </row>
    <row r="33" spans="1:31" ht="15">
      <c r="A33" s="10">
        <v>3974601</v>
      </c>
      <c r="B33" s="2"/>
      <c r="C33" s="2"/>
      <c r="D33" s="3" t="s">
        <v>38</v>
      </c>
      <c r="E33" s="14"/>
      <c r="F33" s="2"/>
      <c r="G33" s="3"/>
      <c r="H33" s="11"/>
      <c r="I33" s="3">
        <v>5.99</v>
      </c>
      <c r="J33" s="12">
        <v>1</v>
      </c>
      <c r="K33" s="3">
        <f>I33*J33</f>
        <v>5.99</v>
      </c>
      <c r="L33" s="11"/>
      <c r="M33" s="3">
        <v>5.99</v>
      </c>
      <c r="N33" s="12">
        <v>1</v>
      </c>
      <c r="O33" s="3">
        <f>M33*N33</f>
        <v>5.99</v>
      </c>
      <c r="P33" s="11"/>
      <c r="Q33">
        <v>4.99</v>
      </c>
      <c r="R33" s="13">
        <v>1</v>
      </c>
      <c r="S33" s="3">
        <f>Q33*R33</f>
        <v>4.99</v>
      </c>
      <c r="T33" s="11"/>
      <c r="U33" s="3"/>
      <c r="V33" s="12"/>
      <c r="W33" s="14"/>
      <c r="X33" s="11"/>
      <c r="Y33" s="3">
        <v>5.79</v>
      </c>
      <c r="Z33" s="12">
        <v>1</v>
      </c>
      <c r="AA33" s="30">
        <f t="shared" si="8"/>
        <v>5.79</v>
      </c>
      <c r="AB33" s="11"/>
      <c r="AC33" s="3"/>
      <c r="AD33" s="12">
        <v>1</v>
      </c>
      <c r="AE33" s="3">
        <v>-1</v>
      </c>
    </row>
    <row r="34" spans="1:31" ht="15">
      <c r="A34" s="10">
        <v>1951401</v>
      </c>
      <c r="B34" s="2">
        <v>8</v>
      </c>
      <c r="C34" s="2"/>
      <c r="D34" s="24" t="s">
        <v>60</v>
      </c>
      <c r="F34" s="2">
        <f>B34</f>
        <v>8</v>
      </c>
      <c r="G34" s="3"/>
      <c r="H34" s="11"/>
      <c r="I34" s="14">
        <v>1.49</v>
      </c>
      <c r="J34" s="12">
        <v>6</v>
      </c>
      <c r="K34" s="3">
        <f>J34*I34</f>
        <v>8.94</v>
      </c>
      <c r="L34" s="11"/>
      <c r="M34" s="14">
        <v>1.49</v>
      </c>
      <c r="N34" s="12">
        <v>8</v>
      </c>
      <c r="O34" s="3">
        <f>N34*M34</f>
        <v>11.92</v>
      </c>
      <c r="P34" s="11"/>
      <c r="Q34" s="18">
        <v>0.99</v>
      </c>
      <c r="R34" s="13">
        <v>10</v>
      </c>
      <c r="S34" s="14">
        <f>R34*Q34</f>
        <v>9.9</v>
      </c>
      <c r="T34" s="11"/>
      <c r="U34" s="3">
        <v>1.79</v>
      </c>
      <c r="V34" s="12">
        <v>8</v>
      </c>
      <c r="W34" s="14">
        <v>14.32</v>
      </c>
      <c r="X34" s="11"/>
      <c r="Y34" s="23">
        <v>1.99</v>
      </c>
      <c r="Z34" s="12">
        <v>8</v>
      </c>
      <c r="AA34" s="30">
        <f t="shared" si="8"/>
        <v>15.92</v>
      </c>
      <c r="AB34" s="11"/>
      <c r="AC34" s="3"/>
      <c r="AD34" s="12">
        <v>8</v>
      </c>
      <c r="AE34" s="3"/>
    </row>
    <row r="35" spans="1:31" ht="15">
      <c r="A35" s="10">
        <v>1951601</v>
      </c>
      <c r="B35" s="2"/>
      <c r="C35" s="2"/>
      <c r="D35" s="24" t="s">
        <v>61</v>
      </c>
      <c r="E35" s="14">
        <v>0.99</v>
      </c>
      <c r="F35" s="2">
        <f>B35</f>
        <v>0</v>
      </c>
      <c r="G35" s="14">
        <f>6*E35+4*E35</f>
        <v>9.899999999999999</v>
      </c>
      <c r="H35" s="15"/>
      <c r="I35" s="14">
        <v>0.99</v>
      </c>
      <c r="J35" s="12">
        <v>8</v>
      </c>
      <c r="K35" s="3">
        <f>J35*I35</f>
        <v>7.92</v>
      </c>
      <c r="L35" s="15"/>
      <c r="M35" s="14">
        <v>0.99</v>
      </c>
      <c r="N35" s="12">
        <v>12</v>
      </c>
      <c r="O35" s="3">
        <f>N35*M35</f>
        <v>11.879999999999999</v>
      </c>
      <c r="P35" s="15"/>
      <c r="Q35" s="18">
        <v>1.69</v>
      </c>
      <c r="R35" s="13">
        <v>13</v>
      </c>
      <c r="S35" s="14">
        <f>R35*Q35</f>
        <v>21.97</v>
      </c>
      <c r="T35" s="15"/>
      <c r="U35" s="3"/>
      <c r="V35" s="12"/>
      <c r="W35" s="14"/>
      <c r="X35" s="15"/>
      <c r="Y35" s="23">
        <v>1.29</v>
      </c>
      <c r="Z35" s="12">
        <v>6</v>
      </c>
      <c r="AA35" s="30">
        <f t="shared" si="8"/>
        <v>7.74</v>
      </c>
      <c r="AB35" s="15"/>
      <c r="AC35" s="3"/>
      <c r="AD35" s="12">
        <v>10</v>
      </c>
      <c r="AE35" s="3">
        <v>-4</v>
      </c>
    </row>
    <row r="36" spans="1:31" ht="15">
      <c r="A36" s="10">
        <v>1951501</v>
      </c>
      <c r="B36" s="2"/>
      <c r="C36" s="2"/>
      <c r="D36" s="3" t="s">
        <v>39</v>
      </c>
      <c r="E36" s="3"/>
      <c r="F36" s="2"/>
      <c r="G36" s="14"/>
      <c r="H36" s="15"/>
      <c r="I36" s="14">
        <v>0.89</v>
      </c>
      <c r="J36" s="12">
        <v>2</v>
      </c>
      <c r="K36" s="3">
        <f>J36*I36</f>
        <v>1.78</v>
      </c>
      <c r="L36" s="15"/>
      <c r="M36" s="14">
        <v>0.89</v>
      </c>
      <c r="N36" s="12">
        <v>2</v>
      </c>
      <c r="O36" s="3">
        <f>N36*M36</f>
        <v>1.78</v>
      </c>
      <c r="P36" s="15"/>
      <c r="Q36" s="18">
        <v>0.99</v>
      </c>
      <c r="R36" s="13">
        <v>4</v>
      </c>
      <c r="S36" s="3">
        <f>R36*Q36</f>
        <v>3.96</v>
      </c>
      <c r="T36" s="15"/>
      <c r="U36" s="3">
        <v>1</v>
      </c>
      <c r="V36" s="12">
        <v>8</v>
      </c>
      <c r="W36" s="14">
        <v>8</v>
      </c>
      <c r="X36" s="15"/>
      <c r="Y36" s="25"/>
      <c r="Z36" s="12"/>
      <c r="AA36" s="30">
        <f t="shared" si="8"/>
        <v>0</v>
      </c>
      <c r="AB36" s="15"/>
      <c r="AC36" s="3"/>
      <c r="AD36" s="12">
        <v>8</v>
      </c>
      <c r="AE36" s="3">
        <v>-8</v>
      </c>
    </row>
    <row r="37" spans="1:31" ht="15">
      <c r="A37" s="10"/>
      <c r="B37" s="2"/>
      <c r="C37" s="2"/>
      <c r="D37" s="3" t="s">
        <v>58</v>
      </c>
      <c r="E37" s="3"/>
      <c r="F37" s="2"/>
      <c r="G37" s="14"/>
      <c r="H37" s="15"/>
      <c r="I37" s="14"/>
      <c r="J37" s="12"/>
      <c r="K37" s="3"/>
      <c r="L37" s="15"/>
      <c r="M37" s="14"/>
      <c r="N37" s="12"/>
      <c r="O37" s="3"/>
      <c r="P37" s="15"/>
      <c r="Q37" s="18"/>
      <c r="R37" s="13"/>
      <c r="S37" s="3"/>
      <c r="T37" s="15"/>
      <c r="U37" s="3">
        <v>1.19</v>
      </c>
      <c r="V37" s="12">
        <v>11</v>
      </c>
      <c r="W37" s="14">
        <v>13.09</v>
      </c>
      <c r="X37" s="15"/>
      <c r="Y37" s="25"/>
      <c r="Z37" s="12"/>
      <c r="AA37" s="30">
        <f t="shared" si="8"/>
        <v>0</v>
      </c>
      <c r="AB37" s="15"/>
      <c r="AC37" s="3"/>
      <c r="AD37" s="12">
        <v>10</v>
      </c>
      <c r="AE37" s="3">
        <v>-10</v>
      </c>
    </row>
    <row r="38" spans="1:31" ht="15">
      <c r="A38" s="10">
        <v>1858920</v>
      </c>
      <c r="B38" s="2">
        <v>1</v>
      </c>
      <c r="C38" s="2">
        <v>-1</v>
      </c>
      <c r="D38" s="3" t="s">
        <v>40</v>
      </c>
      <c r="E38" s="14">
        <v>14.99</v>
      </c>
      <c r="F38" s="2">
        <f>B38</f>
        <v>1</v>
      </c>
      <c r="G38" s="3">
        <f>B38*E38</f>
        <v>14.99</v>
      </c>
      <c r="H38" s="11"/>
      <c r="I38" s="3"/>
      <c r="J38" s="12"/>
      <c r="K38" s="3">
        <f>I38*J38</f>
        <v>0</v>
      </c>
      <c r="L38" s="11"/>
      <c r="M38" s="3"/>
      <c r="N38" s="12"/>
      <c r="O38" s="3">
        <f>M38*N38</f>
        <v>0</v>
      </c>
      <c r="P38" s="11"/>
      <c r="Q38" s="3"/>
      <c r="R38" s="12"/>
      <c r="S38" s="3">
        <f>Q38*R38</f>
        <v>0</v>
      </c>
      <c r="T38" s="11"/>
      <c r="U38" s="3"/>
      <c r="V38" s="12"/>
      <c r="W38" s="14"/>
      <c r="X38" s="11"/>
      <c r="Y38" s="3">
        <v>37.49</v>
      </c>
      <c r="Z38" s="12">
        <v>1</v>
      </c>
      <c r="AA38" s="32">
        <f t="shared" si="8"/>
        <v>37.49</v>
      </c>
      <c r="AB38" s="11"/>
      <c r="AC38" s="3"/>
      <c r="AD38" s="12">
        <v>1</v>
      </c>
      <c r="AE38" s="3">
        <v>-1</v>
      </c>
    </row>
    <row r="39" spans="1:31" ht="15">
      <c r="A39" s="10"/>
      <c r="B39" s="2">
        <v>2</v>
      </c>
      <c r="C39" s="2">
        <v>-2</v>
      </c>
      <c r="D39" s="3" t="s">
        <v>41</v>
      </c>
      <c r="E39" s="14">
        <v>9.29</v>
      </c>
      <c r="F39" s="2">
        <f>B39</f>
        <v>2</v>
      </c>
      <c r="G39" s="3">
        <f>B39*E39</f>
        <v>18.58</v>
      </c>
      <c r="H39" s="11"/>
      <c r="I39" s="3"/>
      <c r="J39" s="12"/>
      <c r="K39" s="3">
        <f>I39*J39</f>
        <v>0</v>
      </c>
      <c r="L39" s="11"/>
      <c r="M39" s="14">
        <v>9.49</v>
      </c>
      <c r="N39" s="12">
        <v>1</v>
      </c>
      <c r="O39" s="3">
        <f>M39*N39</f>
        <v>9.49</v>
      </c>
      <c r="P39" s="11"/>
      <c r="Q39" s="18">
        <v>9.89</v>
      </c>
      <c r="R39" s="13">
        <v>2</v>
      </c>
      <c r="S39" s="3">
        <f>Q39*R39</f>
        <v>19.78</v>
      </c>
      <c r="T39" s="11"/>
      <c r="U39" s="3"/>
      <c r="V39" s="27">
        <v>0</v>
      </c>
      <c r="W39" s="14"/>
      <c r="X39" s="11"/>
      <c r="Y39" s="3">
        <v>11.79</v>
      </c>
      <c r="Z39" s="12">
        <v>2</v>
      </c>
      <c r="AA39" s="30">
        <f t="shared" si="8"/>
        <v>23.58</v>
      </c>
      <c r="AB39" s="11"/>
      <c r="AC39" s="3"/>
      <c r="AD39" s="12">
        <v>2</v>
      </c>
      <c r="AE39" s="3"/>
    </row>
    <row r="40" spans="1:31" ht="15">
      <c r="A40" s="10"/>
      <c r="B40" s="2"/>
      <c r="C40" s="2"/>
      <c r="D40" s="3"/>
      <c r="E40" s="3"/>
      <c r="F40" s="3" t="s">
        <v>42</v>
      </c>
      <c r="G40" s="3">
        <v>3.57</v>
      </c>
      <c r="H40" s="11"/>
      <c r="I40" s="3"/>
      <c r="J40" s="3" t="s">
        <v>42</v>
      </c>
      <c r="K40" s="14">
        <v>1.9</v>
      </c>
      <c r="L40" s="11"/>
      <c r="M40" s="3"/>
      <c r="N40" s="3" t="s">
        <v>42</v>
      </c>
      <c r="O40" s="14">
        <v>2.7</v>
      </c>
      <c r="P40" s="11"/>
      <c r="Q40" s="3"/>
      <c r="R40" s="3" t="s">
        <v>42</v>
      </c>
      <c r="S40" s="18">
        <v>4.33</v>
      </c>
      <c r="T40" s="11"/>
      <c r="U40" s="3"/>
      <c r="V40" s="3" t="s">
        <v>42</v>
      </c>
      <c r="W40" s="18">
        <v>2.12</v>
      </c>
      <c r="X40" s="11"/>
      <c r="Y40" s="3"/>
      <c r="Z40" s="3"/>
      <c r="AA40" s="3">
        <v>6.14</v>
      </c>
      <c r="AB40" s="11"/>
      <c r="AC40" s="3"/>
      <c r="AD40" s="3"/>
      <c r="AE40" s="3"/>
    </row>
    <row r="41" spans="1:31" ht="15">
      <c r="A41" s="10"/>
      <c r="B41" s="2"/>
      <c r="C41" s="2"/>
      <c r="D41" s="3"/>
      <c r="E41" s="3"/>
      <c r="F41" s="3" t="s">
        <v>43</v>
      </c>
      <c r="G41" s="19">
        <v>-5</v>
      </c>
      <c r="H41" s="15"/>
      <c r="I41" s="3"/>
      <c r="J41" s="3" t="s">
        <v>44</v>
      </c>
      <c r="K41" s="8">
        <v>-16.47</v>
      </c>
      <c r="L41" s="15"/>
      <c r="M41" s="3"/>
      <c r="N41" s="3"/>
      <c r="O41" s="8"/>
      <c r="P41" s="15"/>
      <c r="Q41" s="3"/>
      <c r="R41" s="3"/>
      <c r="S41" s="8"/>
      <c r="T41" s="15"/>
      <c r="U41" s="3"/>
      <c r="V41" s="3"/>
      <c r="W41" s="8"/>
      <c r="X41" s="15"/>
      <c r="Y41" s="3"/>
      <c r="Z41" s="3"/>
      <c r="AA41" s="8"/>
      <c r="AB41" s="15"/>
      <c r="AC41" s="3"/>
      <c r="AD41" s="3"/>
      <c r="AE41" s="3"/>
    </row>
    <row r="42" spans="1:31" ht="15">
      <c r="A42" s="10"/>
      <c r="B42" s="2"/>
      <c r="C42" s="2"/>
      <c r="D42" s="3"/>
      <c r="E42" s="3"/>
      <c r="F42" s="3"/>
      <c r="G42" s="3">
        <f>SUM(G4:G41)</f>
        <v>452.5700000000001</v>
      </c>
      <c r="H42" s="11"/>
      <c r="I42" s="3"/>
      <c r="J42" s="3"/>
      <c r="K42" s="3">
        <f>SUM(K4:K41)</f>
        <v>380.9100000000001</v>
      </c>
      <c r="L42" s="11"/>
      <c r="M42" s="3"/>
      <c r="N42" s="3"/>
      <c r="O42" s="14">
        <f>SUM(O4:O41)</f>
        <v>402.698</v>
      </c>
      <c r="P42" s="11"/>
      <c r="Q42" s="3"/>
      <c r="R42" s="3"/>
      <c r="S42" s="14">
        <f>SUM(S4:S41)</f>
        <v>379.49999999999994</v>
      </c>
      <c r="T42" s="11"/>
      <c r="U42" s="3"/>
      <c r="V42" s="3"/>
      <c r="W42" s="14">
        <f>SUM(W4:W41)</f>
        <v>293.52000000000004</v>
      </c>
      <c r="X42" s="11"/>
      <c r="Y42" s="3"/>
      <c r="Z42" s="3"/>
      <c r="AA42" s="14">
        <f>SUM(AA4:AA41)</f>
        <v>459.5200000000001</v>
      </c>
      <c r="AB42" s="11"/>
      <c r="AC42" s="3"/>
      <c r="AD42" s="3"/>
      <c r="AE42" s="3"/>
    </row>
    <row r="43" spans="1:31" ht="15.75" customHeight="1" thickBot="1">
      <c r="A43" s="10"/>
      <c r="B43" s="2"/>
      <c r="C43" s="2"/>
      <c r="D43" s="3"/>
      <c r="E43" s="3"/>
      <c r="F43" s="3"/>
      <c r="G43" s="3"/>
      <c r="H43" s="20"/>
      <c r="I43" s="3"/>
      <c r="J43" s="3"/>
      <c r="K43" s="14"/>
      <c r="L43" s="20"/>
      <c r="M43" s="3" t="s">
        <v>45</v>
      </c>
      <c r="N43" s="3"/>
      <c r="O43" s="14">
        <v>356</v>
      </c>
      <c r="P43" s="20"/>
      <c r="Q43" s="3" t="s">
        <v>45</v>
      </c>
      <c r="R43" s="3"/>
      <c r="S43" s="18">
        <v>342.55</v>
      </c>
      <c r="T43" s="20"/>
      <c r="U43" s="3"/>
      <c r="V43" s="3"/>
      <c r="W43" s="3"/>
      <c r="X43" s="20"/>
      <c r="Y43" s="3"/>
      <c r="Z43" s="3"/>
      <c r="AA43" s="3"/>
      <c r="AB43" s="20"/>
      <c r="AC43" s="3"/>
      <c r="AD43" s="3"/>
      <c r="AE43" s="3"/>
    </row>
    <row r="44" spans="1:31" ht="15">
      <c r="A44" s="10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 t="s">
        <v>46</v>
      </c>
      <c r="N44" s="3"/>
      <c r="O44" s="3">
        <f>23.84</f>
        <v>23.84</v>
      </c>
      <c r="P44" s="3"/>
      <c r="Q44" s="3"/>
      <c r="R44" s="3"/>
      <c r="S44" s="18">
        <f>S18+S28</f>
        <v>36.96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">
      <c r="A45" s="10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 t="s">
        <v>46</v>
      </c>
      <c r="N45" s="3"/>
      <c r="O45" s="3">
        <v>63.87</v>
      </c>
      <c r="P45" s="3"/>
      <c r="Q45" s="3"/>
      <c r="R45" s="3"/>
      <c r="S45"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">
      <c r="A46" s="10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 t="s">
        <v>44</v>
      </c>
      <c r="N46" s="3"/>
      <c r="O46" s="8">
        <v>-41.01</v>
      </c>
      <c r="P46" s="3"/>
      <c r="Q46" s="3"/>
      <c r="R46" s="3"/>
      <c r="S46" s="22">
        <v>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">
      <c r="A47" s="10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4">
        <f>SUM(O43:O46)</f>
        <v>402.7</v>
      </c>
      <c r="P47" s="3"/>
      <c r="Q47" s="3"/>
      <c r="R47" s="3"/>
      <c r="S47" s="14">
        <f>SUM(S43:S46)</f>
        <v>379.51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28" ht="15">
      <c r="A48" s="10"/>
      <c r="B48" s="2"/>
      <c r="C48" s="2"/>
      <c r="D48" s="24" t="s">
        <v>66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B48" s="3"/>
    </row>
    <row r="49" spans="1:28" ht="15">
      <c r="A49" s="10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10"/>
      <c r="B50" s="2"/>
      <c r="D50" s="24" t="s">
        <v>48</v>
      </c>
      <c r="E50" s="26">
        <v>459.52</v>
      </c>
      <c r="F50" s="2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10"/>
      <c r="B51" s="2"/>
      <c r="D51" s="24" t="s">
        <v>67</v>
      </c>
      <c r="E51" s="38">
        <v>-459.52</v>
      </c>
      <c r="F51" s="2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10"/>
      <c r="B52" s="2"/>
      <c r="E52" s="24"/>
      <c r="G52" s="26">
        <f>SUM(E50:E51)*-1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0"/>
      <c r="B53" s="2"/>
      <c r="D53" s="24"/>
      <c r="E53" s="24"/>
      <c r="G53" s="2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0"/>
      <c r="B54" s="2"/>
      <c r="D54" s="24" t="s">
        <v>50</v>
      </c>
      <c r="E54" s="26">
        <v>1074</v>
      </c>
      <c r="G54" s="2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0"/>
      <c r="B55" s="2"/>
      <c r="D55" s="39" t="s">
        <v>51</v>
      </c>
      <c r="E55" s="40">
        <v>300</v>
      </c>
      <c r="G55" s="2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10"/>
      <c r="B56" s="2"/>
      <c r="D56" s="24" t="s">
        <v>52</v>
      </c>
      <c r="E56" s="24"/>
      <c r="G56" s="26">
        <f>E54-E55</f>
        <v>774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10"/>
      <c r="B57" s="2"/>
      <c r="D57" s="24"/>
      <c r="E57" s="24"/>
      <c r="G57" s="3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10"/>
      <c r="B58" s="2"/>
      <c r="D58" s="24" t="s">
        <v>53</v>
      </c>
      <c r="E58" s="24"/>
      <c r="G58" s="41">
        <f>SUM(G52:G57)</f>
        <v>774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10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10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10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10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0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10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10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10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10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0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10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10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10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10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10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10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10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0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0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10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10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0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0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10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0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10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10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10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10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10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10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10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10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10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10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10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10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10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10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10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10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10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10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10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10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10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10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10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10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10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10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10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10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10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10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10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10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10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10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10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10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10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10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10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10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10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10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10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10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10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10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10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10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10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10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10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10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10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10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10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10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10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10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10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10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10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10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10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10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10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10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10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10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10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10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10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10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10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10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10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10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10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10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10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10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10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10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10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10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10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10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10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10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10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10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10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10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10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10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10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10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10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10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10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10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10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10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10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10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10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10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10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10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10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10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10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10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10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10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10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10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10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10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10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10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10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10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10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10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10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10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10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10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10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10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10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10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10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10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10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10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10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10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10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10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10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">
      <c r="A225" s="10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">
      <c r="A226" s="10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">
      <c r="A227" s="10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">
      <c r="A228" s="10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">
      <c r="A229" s="10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">
      <c r="A230" s="10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">
      <c r="A231" s="10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">
      <c r="A232" s="10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">
      <c r="A233" s="10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">
      <c r="A234" s="10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">
      <c r="A235" s="10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">
      <c r="A236" s="10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">
      <c r="A237" s="10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">
      <c r="A238" s="10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">
      <c r="A239" s="10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">
      <c r="A240" s="10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">
      <c r="A241" s="10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">
      <c r="A242" s="10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">
      <c r="A243" s="10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">
      <c r="A244" s="10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">
      <c r="A245" s="10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">
      <c r="A246" s="10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">
      <c r="A247" s="10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">
      <c r="A248" s="10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">
      <c r="A249" s="10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">
      <c r="A250" s="10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">
      <c r="A251" s="10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5">
      <c r="A252" s="10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5">
      <c r="A253" s="10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5">
      <c r="A254" s="10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5">
      <c r="A255" s="10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5">
      <c r="A256" s="10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5">
      <c r="A257" s="10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5">
      <c r="A258" s="10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5">
      <c r="A259" s="10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5">
      <c r="A260" s="10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5">
      <c r="A261" s="10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5">
      <c r="A262" s="10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">
      <c r="A263" s="10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5">
      <c r="A264" s="10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5">
      <c r="A265" s="10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5">
      <c r="A266" s="10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5">
      <c r="A267" s="10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5">
      <c r="A268" s="10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">
      <c r="A269" s="10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5">
      <c r="A270" s="10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5">
      <c r="A271" s="10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5">
      <c r="A272" s="10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5">
      <c r="A273" s="10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">
      <c r="A274" s="10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">
      <c r="A275" s="10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5">
      <c r="A276" s="10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5">
      <c r="A277" s="10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5">
      <c r="A278" s="10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5">
      <c r="A279" s="10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5">
      <c r="A280" s="10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5">
      <c r="A281" s="10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5">
      <c r="A282" s="10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5">
      <c r="A283" s="10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5">
      <c r="A284" s="10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5">
      <c r="A285" s="10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5">
      <c r="A286" s="10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5">
      <c r="A287" s="10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5">
      <c r="A288" s="10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5">
      <c r="A289" s="10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5">
      <c r="A290" s="10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5">
      <c r="A291" s="10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5">
      <c r="A292" s="10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5">
      <c r="A293" s="10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5">
      <c r="A294" s="10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5">
      <c r="A295" s="10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5">
      <c r="A296" s="10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5">
      <c r="A297" s="10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5">
      <c r="A298" s="10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5">
      <c r="A299" s="10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5">
      <c r="A300" s="10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5">
      <c r="A301" s="10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5">
      <c r="A302" s="10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5">
      <c r="A303" s="10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5">
      <c r="A304" s="10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5">
      <c r="A305" s="10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5">
      <c r="A306" s="10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5">
      <c r="A307" s="10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5">
      <c r="A308" s="10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5">
      <c r="A309" s="10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5">
      <c r="A310" s="10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5">
      <c r="A311" s="10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5">
      <c r="A312" s="10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5">
      <c r="A313" s="10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5">
      <c r="A314" s="10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5">
      <c r="A315" s="10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5">
      <c r="A316" s="10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5">
      <c r="A317" s="10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5">
      <c r="A318" s="10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5">
      <c r="A319" s="10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5">
      <c r="A320" s="10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5">
      <c r="A321" s="10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5">
      <c r="A322" s="10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5">
      <c r="A323" s="10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5">
      <c r="A324" s="10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5">
      <c r="A325" s="10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5">
      <c r="A326" s="10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5">
      <c r="A327" s="10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5">
      <c r="A328" s="10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5">
      <c r="A329" s="10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5">
      <c r="A330" s="10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5">
      <c r="A331" s="10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5">
      <c r="A332" s="10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5">
      <c r="A333" s="10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5">
      <c r="A334" s="10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5">
      <c r="A335" s="10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5">
      <c r="A336" s="10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5">
      <c r="A337" s="10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5">
      <c r="A338" s="10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5">
      <c r="A339" s="10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5">
      <c r="A340" s="10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5">
      <c r="A341" s="10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5">
      <c r="A342" s="10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5">
      <c r="A343" s="10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5">
      <c r="A344" s="10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5">
      <c r="A345" s="10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5">
      <c r="A346" s="10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5">
      <c r="A347" s="10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5">
      <c r="A348" s="10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5">
      <c r="A349" s="10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5">
      <c r="A350" s="10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5">
      <c r="A351" s="10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5">
      <c r="A352" s="10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5">
      <c r="A353" s="10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5">
      <c r="A354" s="10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5">
      <c r="A355" s="10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5">
      <c r="A356" s="10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5">
      <c r="A357" s="10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5">
      <c r="A358" s="10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5">
      <c r="A359" s="10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5">
      <c r="A360" s="10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5">
      <c r="A361" s="10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5">
      <c r="A362" s="10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5">
      <c r="A363" s="10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5">
      <c r="A364" s="10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5">
      <c r="A365" s="10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5">
      <c r="A366" s="10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5">
      <c r="A367" s="10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5">
      <c r="A368" s="10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5">
      <c r="A369" s="10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5">
      <c r="A370" s="10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5">
      <c r="A371" s="10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5">
      <c r="A372" s="10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5">
      <c r="A373" s="10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5">
      <c r="A374" s="10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5">
      <c r="A375" s="10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5">
      <c r="A376" s="10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5">
      <c r="A377" s="10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5">
      <c r="A378" s="10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5">
      <c r="A379" s="10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5">
      <c r="A380" s="10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5">
      <c r="A381" s="10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5">
      <c r="A382" s="10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5">
      <c r="A383" s="10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5">
      <c r="A384" s="10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5">
      <c r="A385" s="10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5">
      <c r="A386" s="10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5">
      <c r="A387" s="10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5">
      <c r="A388" s="10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5">
      <c r="A389" s="10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5">
      <c r="A390" s="10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5">
      <c r="A391" s="10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5">
      <c r="A392" s="10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5">
      <c r="A393" s="10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5">
      <c r="A394" s="10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5">
      <c r="A395" s="10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5">
      <c r="A396" s="10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5">
      <c r="A397" s="10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5">
      <c r="A398" s="10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5">
      <c r="A399" s="10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5">
      <c r="A400" s="10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5">
      <c r="A401" s="10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5">
      <c r="A402" s="10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5">
      <c r="A403" s="10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5">
      <c r="A404" s="10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5">
      <c r="A405" s="10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5">
      <c r="A406" s="10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5">
      <c r="A407" s="10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5">
      <c r="A408" s="10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5">
      <c r="A409" s="10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5">
      <c r="A410" s="10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5">
      <c r="A411" s="10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5">
      <c r="A412" s="10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5">
      <c r="A413" s="10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5">
      <c r="A414" s="10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5">
      <c r="A415" s="10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5">
      <c r="A416" s="10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5">
      <c r="A417" s="10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5">
      <c r="A418" s="10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5">
      <c r="A419" s="10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5">
      <c r="A420" s="10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5">
      <c r="A421" s="10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5">
      <c r="A422" s="10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5">
      <c r="A423" s="10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5">
      <c r="A424" s="10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5">
      <c r="A425" s="10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5">
      <c r="A426" s="10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5">
      <c r="A427" s="10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5">
      <c r="A428" s="10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5">
      <c r="A429" s="10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5">
      <c r="A430" s="10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5">
      <c r="A431" s="10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5">
      <c r="A432" s="10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5">
      <c r="A433" s="10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5">
      <c r="A434" s="10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5">
      <c r="A435" s="10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5">
      <c r="A436" s="10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5">
      <c r="A437" s="10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5">
      <c r="A438" s="10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5">
      <c r="A439" s="10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5">
      <c r="A440" s="10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5">
      <c r="A441" s="10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5">
      <c r="A442" s="10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5">
      <c r="A443" s="10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5">
      <c r="A444" s="10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5">
      <c r="A445" s="10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5">
      <c r="A446" s="10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5">
      <c r="A447" s="10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5">
      <c r="A448" s="10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5">
      <c r="A449" s="10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5">
      <c r="A450" s="10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5">
      <c r="A451" s="10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5">
      <c r="A452" s="10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5">
      <c r="A453" s="10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5">
      <c r="A454" s="10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5">
      <c r="A455" s="10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5">
      <c r="A456" s="10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5">
      <c r="A457" s="10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5">
      <c r="A458" s="10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5">
      <c r="A459" s="10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5">
      <c r="A460" s="10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5">
      <c r="A461" s="10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5">
      <c r="A462" s="10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5">
      <c r="A463" s="10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5">
      <c r="A464" s="10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5">
      <c r="A465" s="10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5">
      <c r="A466" s="10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5">
      <c r="A467" s="10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5">
      <c r="A468" s="10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5">
      <c r="A469" s="10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5">
      <c r="A470" s="10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5">
      <c r="A471" s="10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5">
      <c r="A472" s="10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5">
      <c r="A473" s="10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5">
      <c r="A474" s="10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5">
      <c r="A475" s="10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5">
      <c r="A476" s="10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5">
      <c r="A477" s="10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5">
      <c r="A478" s="10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5">
      <c r="A479" s="10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5">
      <c r="A480" s="10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5">
      <c r="A481" s="10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5">
      <c r="A482" s="10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5">
      <c r="A483" s="10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5">
      <c r="A484" s="10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5">
      <c r="A485" s="10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5">
      <c r="A486" s="10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5">
      <c r="A487" s="10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5">
      <c r="A488" s="10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5">
      <c r="A489" s="10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5">
      <c r="A490" s="10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5">
      <c r="A491" s="10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5">
      <c r="A492" s="10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5">
      <c r="A493" s="10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5">
      <c r="A494" s="10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5">
      <c r="A495" s="10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5">
      <c r="A496" s="10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5">
      <c r="A497" s="10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5">
      <c r="A498" s="10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5">
      <c r="A499" s="10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5">
      <c r="A500" s="10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5">
      <c r="A501" s="10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5">
      <c r="A502" s="10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5">
      <c r="A503" s="10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5">
      <c r="A504" s="10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5">
      <c r="A505" s="10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5">
      <c r="A506" s="10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5">
      <c r="A507" s="10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5">
      <c r="A508" s="10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5">
      <c r="A509" s="10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5">
      <c r="A510" s="10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5">
      <c r="A511" s="10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5">
      <c r="A512" s="10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5">
      <c r="A513" s="10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5">
      <c r="A514" s="10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5">
      <c r="A515" s="10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5">
      <c r="A516" s="10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5">
      <c r="A517" s="10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5">
      <c r="A518" s="10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5">
      <c r="A519" s="10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5">
      <c r="A520" s="10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5">
      <c r="A521" s="10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5">
      <c r="A522" s="10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5">
      <c r="A523" s="10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5">
      <c r="A524" s="10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5">
      <c r="A525" s="10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5">
      <c r="A526" s="10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5">
      <c r="A527" s="10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5">
      <c r="A528" s="10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5">
      <c r="A529" s="10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5">
      <c r="A530" s="10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5">
      <c r="A531" s="10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5">
      <c r="A532" s="10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5">
      <c r="A533" s="10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5">
      <c r="A534" s="10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5">
      <c r="A535" s="10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5">
      <c r="A536" s="10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5">
      <c r="A537" s="10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5">
      <c r="A538" s="10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5">
      <c r="A539" s="10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5">
      <c r="A540" s="10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5">
      <c r="A541" s="10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5">
      <c r="A542" s="10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5">
      <c r="A543" s="10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5">
      <c r="A544" s="10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5">
      <c r="A545" s="10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5">
      <c r="A546" s="10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5">
      <c r="A547" s="10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5">
      <c r="A548" s="10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5">
      <c r="A549" s="10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5">
      <c r="A550" s="10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5">
      <c r="A551" s="10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5">
      <c r="A552" s="10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5">
      <c r="A553" s="10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5">
      <c r="A554" s="10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5">
      <c r="A555" s="10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5">
      <c r="A556" s="10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5">
      <c r="A557" s="10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5">
      <c r="A558" s="10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5">
      <c r="A559" s="10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5">
      <c r="A560" s="10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5">
      <c r="A561" s="10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5">
      <c r="A562" s="10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5">
      <c r="A563" s="10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5">
      <c r="A564" s="10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5">
      <c r="A565" s="10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5">
      <c r="A566" s="10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5">
      <c r="A567" s="10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5">
      <c r="A568" s="10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5">
      <c r="A569" s="10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5">
      <c r="A570" s="10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5">
      <c r="A571" s="10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5">
      <c r="A572" s="10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5">
      <c r="A573" s="10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5">
      <c r="A574" s="10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5">
      <c r="A575" s="10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5">
      <c r="A576" s="10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5">
      <c r="A577" s="10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5">
      <c r="A578" s="10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5">
      <c r="A579" s="10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5">
      <c r="A580" s="10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5">
      <c r="A581" s="10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5">
      <c r="A582" s="10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5">
      <c r="A583" s="10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5">
      <c r="A584" s="10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5">
      <c r="A585" s="10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5">
      <c r="A586" s="10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5">
      <c r="A587" s="10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5">
      <c r="A588" s="10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5">
      <c r="A589" s="10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5">
      <c r="A590" s="10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5">
      <c r="A591" s="10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5">
      <c r="A592" s="10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5">
      <c r="A593" s="10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5">
      <c r="A594" s="10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5">
      <c r="A595" s="10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5">
      <c r="A596" s="10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5">
      <c r="A597" s="10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5">
      <c r="A598" s="10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5">
      <c r="A599" s="10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5">
      <c r="A600" s="10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5">
      <c r="A601" s="10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5">
      <c r="A602" s="10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5">
      <c r="A603" s="10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5">
      <c r="A604" s="10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5">
      <c r="A605" s="10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5">
      <c r="A606" s="10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5">
      <c r="A607" s="10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5">
      <c r="A608" s="10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5">
      <c r="A609" s="10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5">
      <c r="A610" s="10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5">
      <c r="A611" s="10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5">
      <c r="A612" s="10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5">
      <c r="A613" s="10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5">
      <c r="A614" s="10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5">
      <c r="A615" s="10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5">
      <c r="A616" s="10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5">
      <c r="A617" s="10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5">
      <c r="A618" s="10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5">
      <c r="A619" s="10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5">
      <c r="A620" s="10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5">
      <c r="A621" s="10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5">
      <c r="A622" s="10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5">
      <c r="A623" s="10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5">
      <c r="A624" s="10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5">
      <c r="A625" s="10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5">
      <c r="A626" s="10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5">
      <c r="A627" s="10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5">
      <c r="A628" s="10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5">
      <c r="A629" s="10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5">
      <c r="A630" s="10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5">
      <c r="A631" s="10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5">
      <c r="A632" s="10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5">
      <c r="A633" s="10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5">
      <c r="A634" s="10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5">
      <c r="A635" s="10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5">
      <c r="A636" s="10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5">
      <c r="A637" s="10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5">
      <c r="A638" s="10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5">
      <c r="A639" s="10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5">
      <c r="A640" s="10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5">
      <c r="A641" s="10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5">
      <c r="A642" s="10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5">
      <c r="A643" s="10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5">
      <c r="A644" s="10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5">
      <c r="A645" s="10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5">
      <c r="A646" s="10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5">
      <c r="A647" s="10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5">
      <c r="A648" s="10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5">
      <c r="A649" s="10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5">
      <c r="A650" s="10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5">
      <c r="A651" s="10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5">
      <c r="A652" s="10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5">
      <c r="A653" s="10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5">
      <c r="A654" s="10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5">
      <c r="A655" s="10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5">
      <c r="A656" s="10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5">
      <c r="A657" s="10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5">
      <c r="A658" s="10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5">
      <c r="A659" s="10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5">
      <c r="A660" s="10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5">
      <c r="A661" s="10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5">
      <c r="A662" s="10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5">
      <c r="A663" s="10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5">
      <c r="A664" s="10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5">
      <c r="A665" s="10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5">
      <c r="A666" s="10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5">
      <c r="A667" s="10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5">
      <c r="A668" s="10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5">
      <c r="A669" s="10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5">
      <c r="A670" s="10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5">
      <c r="A671" s="10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5">
      <c r="A672" s="10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5">
      <c r="A673" s="10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5">
      <c r="A674" s="10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5">
      <c r="A675" s="10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5">
      <c r="A676" s="10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5">
      <c r="A677" s="10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5">
      <c r="A678" s="10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5">
      <c r="A679" s="10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5">
      <c r="A680" s="10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5">
      <c r="A681" s="10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5">
      <c r="A682" s="10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5">
      <c r="A683" s="10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5">
      <c r="A684" s="10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5">
      <c r="A685" s="10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5">
      <c r="A686" s="10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5">
      <c r="A687" s="10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5">
      <c r="A688" s="10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5">
      <c r="A689" s="10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5">
      <c r="A690" s="10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5">
      <c r="A691" s="10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5">
      <c r="A692" s="10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5">
      <c r="A693" s="10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5">
      <c r="A694" s="10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5">
      <c r="A695" s="10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5">
      <c r="A696" s="10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5">
      <c r="A697" s="10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5">
      <c r="A698" s="10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5">
      <c r="A699" s="10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5">
      <c r="A700" s="10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5">
      <c r="A701" s="10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5">
      <c r="A702" s="10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5">
      <c r="A703" s="10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5">
      <c r="A704" s="10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5">
      <c r="A705" s="10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5">
      <c r="A706" s="10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5">
      <c r="A707" s="10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5">
      <c r="A708" s="10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5">
      <c r="A709" s="10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5">
      <c r="A710" s="10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5">
      <c r="A711" s="10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5">
      <c r="A712" s="10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5">
      <c r="A713" s="10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5">
      <c r="A714" s="10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5">
      <c r="A715" s="10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5">
      <c r="A716" s="10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5">
      <c r="A717" s="10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5">
      <c r="A718" s="10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5">
      <c r="A719" s="10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5">
      <c r="A720" s="10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5">
      <c r="A721" s="10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5">
      <c r="A722" s="10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5">
      <c r="A723" s="10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5">
      <c r="A724" s="10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5">
      <c r="A725" s="10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5">
      <c r="A726" s="10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5">
      <c r="A727" s="10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5">
      <c r="A728" s="10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5">
      <c r="A729" s="10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5">
      <c r="A730" s="10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5">
      <c r="A731" s="10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5">
      <c r="A732" s="10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5">
      <c r="A733" s="10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5">
      <c r="A734" s="10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5">
      <c r="A735" s="10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5">
      <c r="A736" s="10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5">
      <c r="A737" s="10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5">
      <c r="A738" s="10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5">
      <c r="A739" s="10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5">
      <c r="A740" s="10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5">
      <c r="A741" s="10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5">
      <c r="A742" s="10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5">
      <c r="A743" s="10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5">
      <c r="A744" s="10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5">
      <c r="A745" s="10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5">
      <c r="A746" s="10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5">
      <c r="A747" s="10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5">
      <c r="A748" s="10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5">
      <c r="A749" s="10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5">
      <c r="A750" s="10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5">
      <c r="A751" s="10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5">
      <c r="A752" s="10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5">
      <c r="A753" s="10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5">
      <c r="A754" s="10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5">
      <c r="A755" s="10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5">
      <c r="A756" s="10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5">
      <c r="A757" s="10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5">
      <c r="A758" s="10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5">
      <c r="A759" s="10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5">
      <c r="A760" s="10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5">
      <c r="A761" s="10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5">
      <c r="A762" s="10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5">
      <c r="A763" s="10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5">
      <c r="A764" s="10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5">
      <c r="A765" s="10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5">
      <c r="A766" s="10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5">
      <c r="A767" s="10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5">
      <c r="A768" s="10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5">
      <c r="A769" s="10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5">
      <c r="A770" s="10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5">
      <c r="A771" s="10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5">
      <c r="A772" s="10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5">
      <c r="A773" s="10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5">
      <c r="A774" s="10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5">
      <c r="A775" s="10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5">
      <c r="A776" s="10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5">
      <c r="A777" s="10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5">
      <c r="A778" s="10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5">
      <c r="A779" s="10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5">
      <c r="A780" s="10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5">
      <c r="A781" s="10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5">
      <c r="A782" s="10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5">
      <c r="A783" s="10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5">
      <c r="A784" s="10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5">
      <c r="A785" s="10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5">
      <c r="A786" s="10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5">
      <c r="A787" s="10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5">
      <c r="A788" s="10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5">
      <c r="A789" s="10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5">
      <c r="A790" s="10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5">
      <c r="A791" s="10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5">
      <c r="A792" s="10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5">
      <c r="A793" s="10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5">
      <c r="A794" s="10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5">
      <c r="A795" s="10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5">
      <c r="A796" s="10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5">
      <c r="A797" s="10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5">
      <c r="A798" s="10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5">
      <c r="A799" s="10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5">
      <c r="A800" s="10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5">
      <c r="A801" s="10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5">
      <c r="A802" s="10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5">
      <c r="A803" s="10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5">
      <c r="A804" s="10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5">
      <c r="A805" s="10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5">
      <c r="A806" s="10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5">
      <c r="A807" s="10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5">
      <c r="A808" s="10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5">
      <c r="A809" s="10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5">
      <c r="A810" s="10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5">
      <c r="A811" s="10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5">
      <c r="A812" s="10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5">
      <c r="A813" s="10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5">
      <c r="A814" s="10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5">
      <c r="A815" s="10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5">
      <c r="A816" s="10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5">
      <c r="A817" s="10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5">
      <c r="A818" s="10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5">
      <c r="A819" s="10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5">
      <c r="A820" s="10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5">
      <c r="A821" s="10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5">
      <c r="A822" s="10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5">
      <c r="A823" s="10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5">
      <c r="A824" s="10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5">
      <c r="A825" s="10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5">
      <c r="A826" s="10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5">
      <c r="A827" s="10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5">
      <c r="A828" s="10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5">
      <c r="A829" s="10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5">
      <c r="A830" s="10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5">
      <c r="A831" s="10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5">
      <c r="A832" s="10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5">
      <c r="A833" s="10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5">
      <c r="A834" s="10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5">
      <c r="A835" s="10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5">
      <c r="A836" s="10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5">
      <c r="A837" s="10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5">
      <c r="A838" s="10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5">
      <c r="A839" s="10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5">
      <c r="A840" s="10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5">
      <c r="A841" s="10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5">
      <c r="A842" s="10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5">
      <c r="A843" s="10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5">
      <c r="A844" s="10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5">
      <c r="A845" s="10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5">
      <c r="A846" s="10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5">
      <c r="A847" s="10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5">
      <c r="A848" s="10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5">
      <c r="A849" s="10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5">
      <c r="A850" s="10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5">
      <c r="A851" s="10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5">
      <c r="A852" s="10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5">
      <c r="A853" s="10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5">
      <c r="A854" s="10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5">
      <c r="A855" s="10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5">
      <c r="A856" s="10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5">
      <c r="A857" s="10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5">
      <c r="A858" s="10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5">
      <c r="A859" s="10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5">
      <c r="A860" s="10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5">
      <c r="A861" s="10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5">
      <c r="A862" s="10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5">
      <c r="A863" s="10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5">
      <c r="A864" s="10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5">
      <c r="A865" s="10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5">
      <c r="A866" s="10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5">
      <c r="A867" s="10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5">
      <c r="A868" s="10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5">
      <c r="A869" s="10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5">
      <c r="A870" s="10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5">
      <c r="A871" s="10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5">
      <c r="A872" s="10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5">
      <c r="A873" s="10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5">
      <c r="A874" s="10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5">
      <c r="A875" s="10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5">
      <c r="A876" s="10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5">
      <c r="A877" s="10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5">
      <c r="A878" s="10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5">
      <c r="A879" s="10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5">
      <c r="A880" s="10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5">
      <c r="A881" s="10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5">
      <c r="A882" s="10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5">
      <c r="A883" s="10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5">
      <c r="A884" s="10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5">
      <c r="A885" s="10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5">
      <c r="A886" s="10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5">
      <c r="A887" s="10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5">
      <c r="A888" s="10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5">
      <c r="A889" s="10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5">
      <c r="A890" s="10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5">
      <c r="A891" s="10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5">
      <c r="A892" s="10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5">
      <c r="A893" s="10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5">
      <c r="A894" s="10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5">
      <c r="A895" s="10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5">
      <c r="A896" s="10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5">
      <c r="A897" s="10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5">
      <c r="A898" s="10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5">
      <c r="A899" s="10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5">
      <c r="A900" s="10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5">
      <c r="A901" s="10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5">
      <c r="A902" s="10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5">
      <c r="A903" s="10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5">
      <c r="A904" s="10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5">
      <c r="A905" s="10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5">
      <c r="A906" s="10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5">
      <c r="A907" s="10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5">
      <c r="A908" s="10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5">
      <c r="A909" s="10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5">
      <c r="A910" s="10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5">
      <c r="A911" s="10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5">
      <c r="A912" s="10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5">
      <c r="A913" s="10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5">
      <c r="A914" s="10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5">
      <c r="A915" s="10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5">
      <c r="A916" s="10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5">
      <c r="A917" s="10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5">
      <c r="A918" s="10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5">
      <c r="A919" s="10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5">
      <c r="A920" s="10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5">
      <c r="A921" s="10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5">
      <c r="A922" s="10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5">
      <c r="A923" s="10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5">
      <c r="A924" s="10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5">
      <c r="A925" s="10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5">
      <c r="A926" s="10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5">
      <c r="A927" s="10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5">
      <c r="A928" s="10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5">
      <c r="A929" s="10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5">
      <c r="A930" s="10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5">
      <c r="A931" s="10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5">
      <c r="A932" s="10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5">
      <c r="A933" s="10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5">
      <c r="A934" s="10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5">
      <c r="A935" s="10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5">
      <c r="A936" s="10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5">
      <c r="A937" s="10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5">
      <c r="A938" s="10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5">
      <c r="A939" s="10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5">
      <c r="A940" s="10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5">
      <c r="A941" s="10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5">
      <c r="A942" s="10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5">
      <c r="A943" s="10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5">
      <c r="A944" s="10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5">
      <c r="A945" s="10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5">
      <c r="A946" s="10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5">
      <c r="A947" s="10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5">
      <c r="A948" s="10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5">
      <c r="A949" s="10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5">
      <c r="A950" s="10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5">
      <c r="A951" s="10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5">
      <c r="A952" s="10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5">
      <c r="A953" s="10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5">
      <c r="A954" s="10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5">
      <c r="A955" s="10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5">
      <c r="A956" s="10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5">
      <c r="A957" s="10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5">
      <c r="A958" s="10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5">
      <c r="A959" s="10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5">
      <c r="A960" s="10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5">
      <c r="A961" s="10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5">
      <c r="A962" s="10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5">
      <c r="A963" s="10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5">
      <c r="A964" s="10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5">
      <c r="A965" s="10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5">
      <c r="A966" s="10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5">
      <c r="A967" s="10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5">
      <c r="A968" s="10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5">
      <c r="A969" s="10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5">
      <c r="A970" s="10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5">
      <c r="A971" s="10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5">
      <c r="A972" s="10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5">
      <c r="A973" s="10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5">
      <c r="A974" s="10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5">
      <c r="A975" s="10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5">
      <c r="A976" s="10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5">
      <c r="A977" s="10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5">
      <c r="A978" s="10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5">
      <c r="A979" s="10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5">
      <c r="A980" s="10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5">
      <c r="A981" s="10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5">
      <c r="A982" s="10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5">
      <c r="A983" s="10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5">
      <c r="A984" s="10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5">
      <c r="A985" s="10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5">
      <c r="A986" s="10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5">
      <c r="A987" s="10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5">
      <c r="A988" s="10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5">
      <c r="A989" s="10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5">
      <c r="A990" s="10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5">
      <c r="A991" s="10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5">
      <c r="A992" s="10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5">
      <c r="A993" s="10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5">
      <c r="A994" s="10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5">
      <c r="A995" s="10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5">
      <c r="A996" s="10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5">
      <c r="A997" s="10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5">
      <c r="A998" s="10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5">
      <c r="A999" s="10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5">
      <c r="A1000" s="10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5">
      <c r="A1001" s="10"/>
      <c r="B1001" s="2"/>
      <c r="C1001" s="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5">
      <c r="A1002" s="10"/>
      <c r="B1002" s="2"/>
      <c r="C1002" s="2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</sheetData>
  <sheetProtection/>
  <mergeCells count="7">
    <mergeCell ref="AC2:AE2"/>
    <mergeCell ref="Y2:AA2"/>
    <mergeCell ref="E2:G2"/>
    <mergeCell ref="I2:K2"/>
    <mergeCell ref="M2:O2"/>
    <mergeCell ref="U2:W2"/>
    <mergeCell ref="Q2:S2"/>
  </mergeCells>
  <printOptions/>
  <pageMargins left="0.7" right="0.7" top="0.75" bottom="0.75" header="0.3" footer="0.3"/>
  <pageSetup fitToHeight="1" fitToWidth="1" horizontalDpi="600" verticalDpi="600" orientation="landscape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" width="7.00390625" style="0" customWidth="1"/>
    <col min="3" max="3" width="21.421875" style="0" customWidth="1"/>
    <col min="4" max="26" width="7.00390625" style="0" customWidth="1"/>
  </cols>
  <sheetData>
    <row r="1" spans="1:4" ht="15">
      <c r="A1" s="3" t="s">
        <v>47</v>
      </c>
      <c r="C1" s="3"/>
      <c r="D1" s="14">
        <v>397.38</v>
      </c>
    </row>
    <row r="2" spans="3:4" ht="15">
      <c r="C2" s="3"/>
      <c r="D2" s="8">
        <v>-16.47</v>
      </c>
    </row>
    <row r="3" spans="3:6" ht="15">
      <c r="C3" s="3" t="s">
        <v>48</v>
      </c>
      <c r="E3" s="14">
        <f>SUM(D1:D2)*-1</f>
        <v>-380.90999999999997</v>
      </c>
      <c r="F3" s="3" t="s">
        <v>49</v>
      </c>
    </row>
    <row r="4" ht="15">
      <c r="C4" s="3"/>
    </row>
    <row r="5" spans="3:4" ht="15">
      <c r="C5" s="3" t="s">
        <v>50</v>
      </c>
      <c r="D5" s="14">
        <v>1032.26</v>
      </c>
    </row>
    <row r="6" spans="3:4" ht="15">
      <c r="C6" s="3" t="s">
        <v>51</v>
      </c>
      <c r="D6" s="19">
        <v>300</v>
      </c>
    </row>
    <row r="7" spans="3:5" ht="15">
      <c r="C7" s="3" t="s">
        <v>52</v>
      </c>
      <c r="E7" s="14">
        <f>D5-D6</f>
        <v>732.26</v>
      </c>
    </row>
    <row r="8" spans="3:5" ht="15">
      <c r="C8" s="3"/>
      <c r="E8" s="8"/>
    </row>
    <row r="9" spans="3:5" ht="15">
      <c r="C9" s="3" t="s">
        <v>53</v>
      </c>
      <c r="E9" s="21">
        <f>SUM(E3:E8)</f>
        <v>351.35</v>
      </c>
    </row>
    <row r="10" ht="15">
      <c r="C10" s="3"/>
    </row>
    <row r="11" ht="15">
      <c r="C11" s="3"/>
    </row>
    <row r="12" spans="3:4" ht="15">
      <c r="C12" s="3"/>
      <c r="D12" s="14"/>
    </row>
    <row r="13" spans="1:5" ht="15">
      <c r="A13" s="3" t="s">
        <v>54</v>
      </c>
      <c r="C13" s="3" t="s">
        <v>48</v>
      </c>
      <c r="E13" s="14">
        <v>-402.7</v>
      </c>
    </row>
    <row r="14" spans="3:5" ht="15">
      <c r="C14" s="3" t="s">
        <v>55</v>
      </c>
      <c r="E14" s="19">
        <v>402.7</v>
      </c>
    </row>
    <row r="15" spans="3:5" ht="15">
      <c r="C15" s="3"/>
      <c r="E15" s="14">
        <f>SUM(E13:E14)</f>
        <v>0</v>
      </c>
    </row>
    <row r="16" spans="3:4" ht="15">
      <c r="C16" s="3" t="s">
        <v>50</v>
      </c>
      <c r="D16" s="14">
        <v>1305</v>
      </c>
    </row>
    <row r="17" spans="3:4" ht="15">
      <c r="C17" s="3" t="s">
        <v>51</v>
      </c>
      <c r="D17" s="19">
        <v>300</v>
      </c>
    </row>
    <row r="18" spans="3:5" ht="15">
      <c r="C18" s="3" t="s">
        <v>52</v>
      </c>
      <c r="E18" s="14">
        <f>D16-D17</f>
        <v>1005</v>
      </c>
    </row>
    <row r="19" spans="3:5" ht="15">
      <c r="C19" s="3"/>
      <c r="E19" s="8"/>
    </row>
    <row r="20" spans="3:5" ht="15">
      <c r="C20" s="3" t="s">
        <v>53</v>
      </c>
      <c r="E20" s="21">
        <f>E18-E15</f>
        <v>1005</v>
      </c>
    </row>
    <row r="21" ht="15">
      <c r="C21" s="3"/>
    </row>
    <row r="22" ht="15">
      <c r="C22" s="3"/>
    </row>
    <row r="23" ht="15">
      <c r="C23" s="3"/>
    </row>
    <row r="24" ht="15">
      <c r="C24" s="3"/>
    </row>
    <row r="25" ht="15">
      <c r="C25" s="3"/>
    </row>
    <row r="26" ht="15">
      <c r="C26" s="3"/>
    </row>
    <row r="27" ht="15">
      <c r="C27" s="3"/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  <row r="61" ht="15">
      <c r="C61" s="3"/>
    </row>
    <row r="62" ht="15">
      <c r="C62" s="3"/>
    </row>
    <row r="63" ht="15">
      <c r="C63" s="3"/>
    </row>
    <row r="64" ht="15">
      <c r="C64" s="3"/>
    </row>
    <row r="65" ht="15">
      <c r="C65" s="3"/>
    </row>
    <row r="66" ht="15">
      <c r="C66" s="3"/>
    </row>
    <row r="67" ht="15">
      <c r="C67" s="3"/>
    </row>
    <row r="68" ht="15">
      <c r="C68" s="3"/>
    </row>
    <row r="69" ht="15">
      <c r="C69" s="3"/>
    </row>
    <row r="70" ht="15">
      <c r="C70" s="3"/>
    </row>
    <row r="71" ht="15">
      <c r="C71" s="3"/>
    </row>
    <row r="72" ht="15">
      <c r="C72" s="3"/>
    </row>
    <row r="73" ht="15">
      <c r="C73" s="3"/>
    </row>
    <row r="74" ht="15">
      <c r="C74" s="3"/>
    </row>
    <row r="75" ht="15">
      <c r="C75" s="3"/>
    </row>
    <row r="76" ht="15">
      <c r="C76" s="3"/>
    </row>
    <row r="77" ht="15">
      <c r="C77" s="3"/>
    </row>
    <row r="78" ht="15">
      <c r="C78" s="3"/>
    </row>
    <row r="79" ht="15">
      <c r="C79" s="3"/>
    </row>
    <row r="80" ht="15">
      <c r="C80" s="3"/>
    </row>
    <row r="81" ht="15">
      <c r="C81" s="3"/>
    </row>
    <row r="82" ht="15">
      <c r="C82" s="3"/>
    </row>
    <row r="83" ht="15">
      <c r="C83" s="3"/>
    </row>
    <row r="84" ht="15">
      <c r="C84" s="3"/>
    </row>
    <row r="85" ht="15">
      <c r="C85" s="3"/>
    </row>
    <row r="86" ht="15">
      <c r="C86" s="3"/>
    </row>
    <row r="87" ht="15">
      <c r="C87" s="3"/>
    </row>
    <row r="88" ht="15">
      <c r="C88" s="3"/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ht="15">
      <c r="C318" s="3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  <row r="448" ht="15">
      <c r="C448" s="3"/>
    </row>
    <row r="449" ht="15">
      <c r="C449" s="3"/>
    </row>
    <row r="450" ht="15">
      <c r="C450" s="3"/>
    </row>
    <row r="451" ht="15">
      <c r="C451" s="3"/>
    </row>
    <row r="452" ht="15">
      <c r="C452" s="3"/>
    </row>
    <row r="453" ht="15">
      <c r="C453" s="3"/>
    </row>
    <row r="454" ht="15">
      <c r="C454" s="3"/>
    </row>
    <row r="455" ht="15">
      <c r="C455" s="3"/>
    </row>
    <row r="456" ht="15">
      <c r="C456" s="3"/>
    </row>
    <row r="457" ht="15">
      <c r="C457" s="3"/>
    </row>
    <row r="458" ht="15">
      <c r="C458" s="3"/>
    </row>
    <row r="459" ht="15">
      <c r="C459" s="3"/>
    </row>
    <row r="460" ht="15">
      <c r="C460" s="3"/>
    </row>
    <row r="461" ht="15">
      <c r="C461" s="3"/>
    </row>
    <row r="462" ht="15">
      <c r="C462" s="3"/>
    </row>
    <row r="463" ht="15">
      <c r="C463" s="3"/>
    </row>
    <row r="464" ht="15">
      <c r="C464" s="3"/>
    </row>
    <row r="465" ht="15">
      <c r="C465" s="3"/>
    </row>
    <row r="466" ht="15">
      <c r="C466" s="3"/>
    </row>
    <row r="467" ht="15">
      <c r="C467" s="3"/>
    </row>
    <row r="468" ht="15">
      <c r="C468" s="3"/>
    </row>
    <row r="469" ht="15">
      <c r="C469" s="3"/>
    </row>
    <row r="470" ht="15">
      <c r="C470" s="3"/>
    </row>
    <row r="471" ht="15">
      <c r="C471" s="3"/>
    </row>
    <row r="472" ht="15">
      <c r="C472" s="3"/>
    </row>
    <row r="473" ht="15">
      <c r="C473" s="3"/>
    </row>
    <row r="474" ht="15">
      <c r="C474" s="3"/>
    </row>
    <row r="475" ht="15">
      <c r="C475" s="3"/>
    </row>
    <row r="476" ht="15">
      <c r="C476" s="3"/>
    </row>
    <row r="477" ht="15">
      <c r="C477" s="3"/>
    </row>
    <row r="478" ht="15">
      <c r="C478" s="3"/>
    </row>
    <row r="479" ht="15">
      <c r="C479" s="3"/>
    </row>
    <row r="480" ht="15">
      <c r="C480" s="3"/>
    </row>
    <row r="481" ht="15">
      <c r="C481" s="3"/>
    </row>
    <row r="482" ht="15">
      <c r="C482" s="3"/>
    </row>
    <row r="483" ht="15">
      <c r="C483" s="3"/>
    </row>
    <row r="484" ht="15">
      <c r="C484" s="3"/>
    </row>
    <row r="485" ht="15">
      <c r="C485" s="3"/>
    </row>
    <row r="486" ht="15">
      <c r="C486" s="3"/>
    </row>
    <row r="487" ht="15">
      <c r="C487" s="3"/>
    </row>
    <row r="488" ht="15">
      <c r="C488" s="3"/>
    </row>
    <row r="489" ht="15">
      <c r="C489" s="3"/>
    </row>
    <row r="490" ht="15">
      <c r="C490" s="3"/>
    </row>
    <row r="491" ht="15">
      <c r="C491" s="3"/>
    </row>
    <row r="492" ht="15">
      <c r="C492" s="3"/>
    </row>
    <row r="493" ht="15">
      <c r="C493" s="3"/>
    </row>
    <row r="494" ht="15">
      <c r="C494" s="3"/>
    </row>
    <row r="495" ht="15">
      <c r="C495" s="3"/>
    </row>
    <row r="496" ht="15">
      <c r="C496" s="3"/>
    </row>
    <row r="497" ht="15">
      <c r="C497" s="3"/>
    </row>
    <row r="498" ht="15">
      <c r="C498" s="3"/>
    </row>
    <row r="499" ht="15">
      <c r="C499" s="3"/>
    </row>
    <row r="500" ht="15">
      <c r="C500" s="3"/>
    </row>
    <row r="501" ht="15">
      <c r="C501" s="3"/>
    </row>
    <row r="502" ht="15">
      <c r="C502" s="3"/>
    </row>
    <row r="503" ht="15">
      <c r="C503" s="3"/>
    </row>
    <row r="504" ht="15">
      <c r="C504" s="3"/>
    </row>
    <row r="505" ht="15">
      <c r="C505" s="3"/>
    </row>
    <row r="506" ht="15">
      <c r="C506" s="3"/>
    </row>
    <row r="507" ht="15">
      <c r="C507" s="3"/>
    </row>
    <row r="508" ht="15">
      <c r="C508" s="3"/>
    </row>
    <row r="509" ht="15">
      <c r="C509" s="3"/>
    </row>
    <row r="510" ht="15">
      <c r="C510" s="3"/>
    </row>
    <row r="511" ht="15">
      <c r="C511" s="3"/>
    </row>
    <row r="512" ht="15">
      <c r="C512" s="3"/>
    </row>
    <row r="513" ht="15">
      <c r="C513" s="3"/>
    </row>
    <row r="514" ht="15">
      <c r="C514" s="3"/>
    </row>
    <row r="515" ht="15">
      <c r="C515" s="3"/>
    </row>
    <row r="516" ht="15">
      <c r="C516" s="3"/>
    </row>
    <row r="517" ht="15">
      <c r="C517" s="3"/>
    </row>
    <row r="518" ht="15">
      <c r="C518" s="3"/>
    </row>
    <row r="519" ht="15">
      <c r="C519" s="3"/>
    </row>
    <row r="520" ht="15">
      <c r="C520" s="3"/>
    </row>
    <row r="521" ht="15">
      <c r="C521" s="3"/>
    </row>
    <row r="522" ht="15">
      <c r="C522" s="3"/>
    </row>
    <row r="523" ht="15">
      <c r="C523" s="3"/>
    </row>
    <row r="524" ht="15">
      <c r="C524" s="3"/>
    </row>
    <row r="525" ht="15">
      <c r="C525" s="3"/>
    </row>
    <row r="526" ht="15">
      <c r="C526" s="3"/>
    </row>
    <row r="527" ht="15">
      <c r="C527" s="3"/>
    </row>
    <row r="528" ht="15">
      <c r="C528" s="3"/>
    </row>
    <row r="529" ht="15">
      <c r="C529" s="3"/>
    </row>
    <row r="530" ht="15">
      <c r="C530" s="3"/>
    </row>
    <row r="531" ht="15">
      <c r="C531" s="3"/>
    </row>
    <row r="532" ht="15">
      <c r="C532" s="3"/>
    </row>
    <row r="533" ht="15">
      <c r="C533" s="3"/>
    </row>
    <row r="534" ht="15">
      <c r="C534" s="3"/>
    </row>
    <row r="535" ht="15">
      <c r="C535" s="3"/>
    </row>
    <row r="536" ht="15">
      <c r="C536" s="3"/>
    </row>
    <row r="537" ht="15">
      <c r="C537" s="3"/>
    </row>
    <row r="538" ht="15">
      <c r="C538" s="3"/>
    </row>
    <row r="539" ht="15">
      <c r="C539" s="3"/>
    </row>
    <row r="540" ht="15">
      <c r="C540" s="3"/>
    </row>
    <row r="541" ht="15">
      <c r="C541" s="3"/>
    </row>
    <row r="542" ht="15">
      <c r="C542" s="3"/>
    </row>
    <row r="543" ht="15">
      <c r="C543" s="3"/>
    </row>
    <row r="544" ht="15">
      <c r="C544" s="3"/>
    </row>
    <row r="545" ht="15">
      <c r="C545" s="3"/>
    </row>
    <row r="546" ht="15">
      <c r="C546" s="3"/>
    </row>
    <row r="547" ht="15">
      <c r="C547" s="3"/>
    </row>
    <row r="548" ht="15">
      <c r="C548" s="3"/>
    </row>
    <row r="549" ht="15">
      <c r="C549" s="3"/>
    </row>
    <row r="550" ht="15">
      <c r="C550" s="3"/>
    </row>
    <row r="551" ht="15">
      <c r="C551" s="3"/>
    </row>
    <row r="552" ht="15">
      <c r="C552" s="3"/>
    </row>
    <row r="553" ht="15">
      <c r="C553" s="3"/>
    </row>
    <row r="554" ht="15">
      <c r="C554" s="3"/>
    </row>
    <row r="555" ht="15">
      <c r="C555" s="3"/>
    </row>
    <row r="556" ht="15">
      <c r="C556" s="3"/>
    </row>
    <row r="557" ht="15">
      <c r="C557" s="3"/>
    </row>
    <row r="558" ht="15">
      <c r="C558" s="3"/>
    </row>
    <row r="559" ht="15">
      <c r="C559" s="3"/>
    </row>
    <row r="560" ht="15">
      <c r="C560" s="3"/>
    </row>
    <row r="561" ht="15">
      <c r="C561" s="3"/>
    </row>
    <row r="562" ht="15">
      <c r="C562" s="3"/>
    </row>
    <row r="563" ht="15">
      <c r="C563" s="3"/>
    </row>
    <row r="564" ht="15">
      <c r="C564" s="3"/>
    </row>
    <row r="565" ht="15">
      <c r="C565" s="3"/>
    </row>
    <row r="566" ht="15">
      <c r="C566" s="3"/>
    </row>
    <row r="567" ht="15">
      <c r="C567" s="3"/>
    </row>
    <row r="568" ht="15">
      <c r="C568" s="3"/>
    </row>
    <row r="569" ht="15">
      <c r="C569" s="3"/>
    </row>
    <row r="570" ht="15">
      <c r="C570" s="3"/>
    </row>
    <row r="571" ht="15">
      <c r="C571" s="3"/>
    </row>
    <row r="572" ht="15">
      <c r="C572" s="3"/>
    </row>
    <row r="573" ht="15">
      <c r="C573" s="3"/>
    </row>
    <row r="574" ht="15">
      <c r="C574" s="3"/>
    </row>
    <row r="575" ht="15">
      <c r="C575" s="3"/>
    </row>
    <row r="576" ht="15">
      <c r="C576" s="3"/>
    </row>
    <row r="577" ht="15">
      <c r="C577" s="3"/>
    </row>
    <row r="578" ht="15">
      <c r="C578" s="3"/>
    </row>
    <row r="579" ht="15">
      <c r="C579" s="3"/>
    </row>
    <row r="580" ht="15">
      <c r="C580" s="3"/>
    </row>
    <row r="581" ht="15">
      <c r="C581" s="3"/>
    </row>
    <row r="582" ht="15">
      <c r="C582" s="3"/>
    </row>
    <row r="583" ht="15">
      <c r="C583" s="3"/>
    </row>
    <row r="584" ht="15">
      <c r="C584" s="3"/>
    </row>
    <row r="585" ht="15">
      <c r="C585" s="3"/>
    </row>
    <row r="586" ht="15">
      <c r="C586" s="3"/>
    </row>
    <row r="587" ht="15">
      <c r="C587" s="3"/>
    </row>
    <row r="588" ht="15">
      <c r="C588" s="3"/>
    </row>
    <row r="589" ht="15">
      <c r="C589" s="3"/>
    </row>
    <row r="590" ht="15">
      <c r="C590" s="3"/>
    </row>
    <row r="591" ht="15">
      <c r="C591" s="3"/>
    </row>
    <row r="592" ht="15">
      <c r="C592" s="3"/>
    </row>
    <row r="593" ht="15">
      <c r="C593" s="3"/>
    </row>
    <row r="594" ht="15">
      <c r="C594" s="3"/>
    </row>
    <row r="595" ht="15">
      <c r="C595" s="3"/>
    </row>
    <row r="596" ht="15">
      <c r="C596" s="3"/>
    </row>
    <row r="597" ht="15">
      <c r="C597" s="3"/>
    </row>
    <row r="598" ht="15">
      <c r="C598" s="3"/>
    </row>
    <row r="599" ht="15">
      <c r="C599" s="3"/>
    </row>
    <row r="600" ht="15">
      <c r="C600" s="3"/>
    </row>
    <row r="601" ht="15">
      <c r="C601" s="3"/>
    </row>
    <row r="602" ht="15">
      <c r="C602" s="3"/>
    </row>
    <row r="603" ht="15">
      <c r="C603" s="3"/>
    </row>
    <row r="604" ht="15">
      <c r="C604" s="3"/>
    </row>
    <row r="605" ht="15">
      <c r="C605" s="3"/>
    </row>
    <row r="606" ht="15">
      <c r="C606" s="3"/>
    </row>
    <row r="607" ht="15">
      <c r="C607" s="3"/>
    </row>
    <row r="608" ht="15">
      <c r="C608" s="3"/>
    </row>
    <row r="609" ht="15">
      <c r="C609" s="3"/>
    </row>
    <row r="610" ht="15">
      <c r="C610" s="3"/>
    </row>
    <row r="611" ht="15">
      <c r="C611" s="3"/>
    </row>
    <row r="612" ht="15">
      <c r="C612" s="3"/>
    </row>
    <row r="613" ht="15">
      <c r="C613" s="3"/>
    </row>
    <row r="614" ht="15">
      <c r="C614" s="3"/>
    </row>
    <row r="615" ht="15">
      <c r="C615" s="3"/>
    </row>
    <row r="616" ht="15">
      <c r="C616" s="3"/>
    </row>
    <row r="617" ht="15">
      <c r="C617" s="3"/>
    </row>
    <row r="618" ht="15">
      <c r="C618" s="3"/>
    </row>
    <row r="619" ht="15">
      <c r="C619" s="3"/>
    </row>
    <row r="620" ht="15">
      <c r="C620" s="3"/>
    </row>
    <row r="621" ht="15">
      <c r="C621" s="3"/>
    </row>
    <row r="622" ht="15">
      <c r="C622" s="3"/>
    </row>
    <row r="623" ht="15">
      <c r="C623" s="3"/>
    </row>
    <row r="624" ht="15">
      <c r="C624" s="3"/>
    </row>
    <row r="625" ht="15">
      <c r="C625" s="3"/>
    </row>
    <row r="626" ht="15">
      <c r="C626" s="3"/>
    </row>
    <row r="627" ht="15">
      <c r="C627" s="3"/>
    </row>
    <row r="628" ht="15">
      <c r="C628" s="3"/>
    </row>
    <row r="629" ht="15">
      <c r="C629" s="3"/>
    </row>
    <row r="630" ht="15">
      <c r="C630" s="3"/>
    </row>
    <row r="631" ht="15">
      <c r="C631" s="3"/>
    </row>
    <row r="632" ht="15">
      <c r="C632" s="3"/>
    </row>
    <row r="633" ht="15">
      <c r="C633" s="3"/>
    </row>
    <row r="634" ht="15">
      <c r="C634" s="3"/>
    </row>
    <row r="635" ht="15">
      <c r="C635" s="3"/>
    </row>
    <row r="636" ht="15">
      <c r="C636" s="3"/>
    </row>
    <row r="637" ht="15">
      <c r="C637" s="3"/>
    </row>
    <row r="638" ht="15">
      <c r="C638" s="3"/>
    </row>
    <row r="639" ht="15">
      <c r="C639" s="3"/>
    </row>
    <row r="640" ht="15">
      <c r="C640" s="3"/>
    </row>
    <row r="641" ht="15">
      <c r="C641" s="3"/>
    </row>
    <row r="642" ht="15">
      <c r="C642" s="3"/>
    </row>
    <row r="643" ht="15">
      <c r="C643" s="3"/>
    </row>
    <row r="644" ht="15">
      <c r="C644" s="3"/>
    </row>
    <row r="645" ht="15">
      <c r="C645" s="3"/>
    </row>
    <row r="646" ht="15">
      <c r="C646" s="3"/>
    </row>
    <row r="647" ht="15">
      <c r="C647" s="3"/>
    </row>
    <row r="648" ht="15">
      <c r="C648" s="3"/>
    </row>
    <row r="649" ht="15">
      <c r="C649" s="3"/>
    </row>
    <row r="650" ht="15">
      <c r="C650" s="3"/>
    </row>
    <row r="651" ht="15">
      <c r="C651" s="3"/>
    </row>
    <row r="652" ht="15">
      <c r="C652" s="3"/>
    </row>
    <row r="653" ht="15">
      <c r="C653" s="3"/>
    </row>
    <row r="654" ht="15">
      <c r="C654" s="3"/>
    </row>
    <row r="655" ht="15">
      <c r="C655" s="3"/>
    </row>
    <row r="656" ht="15">
      <c r="C656" s="3"/>
    </row>
    <row r="657" ht="15">
      <c r="C657" s="3"/>
    </row>
    <row r="658" ht="15">
      <c r="C658" s="3"/>
    </row>
    <row r="659" ht="15">
      <c r="C659" s="3"/>
    </row>
    <row r="660" ht="15">
      <c r="C660" s="3"/>
    </row>
    <row r="661" ht="15">
      <c r="C661" s="3"/>
    </row>
    <row r="662" ht="15">
      <c r="C662" s="3"/>
    </row>
    <row r="663" ht="15">
      <c r="C663" s="3"/>
    </row>
    <row r="664" ht="15">
      <c r="C664" s="3"/>
    </row>
    <row r="665" ht="15">
      <c r="C665" s="3"/>
    </row>
    <row r="666" ht="15">
      <c r="C666" s="3"/>
    </row>
    <row r="667" ht="15">
      <c r="C667" s="3"/>
    </row>
    <row r="668" ht="15">
      <c r="C668" s="3"/>
    </row>
    <row r="669" ht="15">
      <c r="C669" s="3"/>
    </row>
    <row r="670" ht="15">
      <c r="C670" s="3"/>
    </row>
    <row r="671" ht="15">
      <c r="C671" s="3"/>
    </row>
    <row r="672" ht="15">
      <c r="C672" s="3"/>
    </row>
    <row r="673" ht="15">
      <c r="C673" s="3"/>
    </row>
    <row r="674" ht="15">
      <c r="C674" s="3"/>
    </row>
    <row r="675" ht="15">
      <c r="C675" s="3"/>
    </row>
    <row r="676" ht="15">
      <c r="C676" s="3"/>
    </row>
    <row r="677" ht="15">
      <c r="C677" s="3"/>
    </row>
    <row r="678" ht="15">
      <c r="C678" s="3"/>
    </row>
    <row r="679" ht="15">
      <c r="C679" s="3"/>
    </row>
    <row r="680" ht="15">
      <c r="C680" s="3"/>
    </row>
    <row r="681" ht="15">
      <c r="C681" s="3"/>
    </row>
    <row r="682" ht="15">
      <c r="C682" s="3"/>
    </row>
    <row r="683" ht="15">
      <c r="C683" s="3"/>
    </row>
    <row r="684" ht="15">
      <c r="C684" s="3"/>
    </row>
    <row r="685" ht="15">
      <c r="C685" s="3"/>
    </row>
    <row r="686" ht="15">
      <c r="C686" s="3"/>
    </row>
    <row r="687" ht="15">
      <c r="C687" s="3"/>
    </row>
    <row r="688" ht="15">
      <c r="C688" s="3"/>
    </row>
    <row r="689" ht="15">
      <c r="C689" s="3"/>
    </row>
    <row r="690" ht="15">
      <c r="C690" s="3"/>
    </row>
    <row r="691" ht="15">
      <c r="C691" s="3"/>
    </row>
    <row r="692" ht="15">
      <c r="C692" s="3"/>
    </row>
    <row r="693" ht="15">
      <c r="C693" s="3"/>
    </row>
    <row r="694" ht="15">
      <c r="C694" s="3"/>
    </row>
    <row r="695" ht="15">
      <c r="C695" s="3"/>
    </row>
    <row r="696" ht="15">
      <c r="C696" s="3"/>
    </row>
    <row r="697" ht="15">
      <c r="C697" s="3"/>
    </row>
    <row r="698" ht="15">
      <c r="C698" s="3"/>
    </row>
    <row r="699" ht="15">
      <c r="C699" s="3"/>
    </row>
    <row r="700" ht="15">
      <c r="C700" s="3"/>
    </row>
    <row r="701" ht="15">
      <c r="C701" s="3"/>
    </row>
    <row r="702" ht="15">
      <c r="C702" s="3"/>
    </row>
    <row r="703" ht="15">
      <c r="C703" s="3"/>
    </row>
    <row r="704" ht="15">
      <c r="C704" s="3"/>
    </row>
    <row r="705" ht="15">
      <c r="C705" s="3"/>
    </row>
    <row r="706" ht="15">
      <c r="C706" s="3"/>
    </row>
    <row r="707" ht="15">
      <c r="C707" s="3"/>
    </row>
    <row r="708" ht="15">
      <c r="C708" s="3"/>
    </row>
    <row r="709" ht="15">
      <c r="C709" s="3"/>
    </row>
    <row r="710" ht="15">
      <c r="C710" s="3"/>
    </row>
    <row r="711" ht="15">
      <c r="C711" s="3"/>
    </row>
    <row r="712" ht="15">
      <c r="C712" s="3"/>
    </row>
    <row r="713" ht="15">
      <c r="C713" s="3"/>
    </row>
    <row r="714" ht="15">
      <c r="C714" s="3"/>
    </row>
    <row r="715" ht="15">
      <c r="C715" s="3"/>
    </row>
    <row r="716" ht="15">
      <c r="C716" s="3"/>
    </row>
    <row r="717" ht="15">
      <c r="C717" s="3"/>
    </row>
    <row r="718" ht="15">
      <c r="C718" s="3"/>
    </row>
    <row r="719" ht="15">
      <c r="C719" s="3"/>
    </row>
    <row r="720" ht="15">
      <c r="C720" s="3"/>
    </row>
    <row r="721" ht="15">
      <c r="C721" s="3"/>
    </row>
    <row r="722" ht="15">
      <c r="C722" s="3"/>
    </row>
    <row r="723" ht="15">
      <c r="C723" s="3"/>
    </row>
    <row r="724" ht="15">
      <c r="C724" s="3"/>
    </row>
    <row r="725" ht="15">
      <c r="C725" s="3"/>
    </row>
    <row r="726" ht="15">
      <c r="C726" s="3"/>
    </row>
    <row r="727" ht="15">
      <c r="C727" s="3"/>
    </row>
    <row r="728" ht="15">
      <c r="C728" s="3"/>
    </row>
    <row r="729" ht="15">
      <c r="C729" s="3"/>
    </row>
    <row r="730" ht="15">
      <c r="C730" s="3"/>
    </row>
    <row r="731" ht="15">
      <c r="C731" s="3"/>
    </row>
    <row r="732" ht="15">
      <c r="C732" s="3"/>
    </row>
    <row r="733" ht="15">
      <c r="C733" s="3"/>
    </row>
    <row r="734" ht="15">
      <c r="C734" s="3"/>
    </row>
    <row r="735" ht="15">
      <c r="C735" s="3"/>
    </row>
    <row r="736" ht="15">
      <c r="C736" s="3"/>
    </row>
    <row r="737" ht="15">
      <c r="C737" s="3"/>
    </row>
    <row r="738" ht="15">
      <c r="C738" s="3"/>
    </row>
    <row r="739" ht="15">
      <c r="C739" s="3"/>
    </row>
    <row r="740" ht="15">
      <c r="C740" s="3"/>
    </row>
    <row r="741" ht="15">
      <c r="C741" s="3"/>
    </row>
    <row r="742" ht="15">
      <c r="C742" s="3"/>
    </row>
    <row r="743" ht="15">
      <c r="C743" s="3"/>
    </row>
    <row r="744" ht="15">
      <c r="C744" s="3"/>
    </row>
    <row r="745" ht="15">
      <c r="C745" s="3"/>
    </row>
    <row r="746" ht="15">
      <c r="C746" s="3"/>
    </row>
    <row r="747" ht="15">
      <c r="C747" s="3"/>
    </row>
    <row r="748" ht="15">
      <c r="C748" s="3"/>
    </row>
    <row r="749" ht="15">
      <c r="C749" s="3"/>
    </row>
    <row r="750" ht="15">
      <c r="C750" s="3"/>
    </row>
    <row r="751" ht="15">
      <c r="C751" s="3"/>
    </row>
    <row r="752" ht="15">
      <c r="C752" s="3"/>
    </row>
    <row r="753" ht="15">
      <c r="C753" s="3"/>
    </row>
    <row r="754" ht="15">
      <c r="C754" s="3"/>
    </row>
    <row r="755" ht="15">
      <c r="C755" s="3"/>
    </row>
    <row r="756" ht="15">
      <c r="C756" s="3"/>
    </row>
    <row r="757" ht="15">
      <c r="C757" s="3"/>
    </row>
    <row r="758" ht="15">
      <c r="C758" s="3"/>
    </row>
    <row r="759" ht="15">
      <c r="C759" s="3"/>
    </row>
    <row r="760" ht="15">
      <c r="C760" s="3"/>
    </row>
    <row r="761" ht="15">
      <c r="C761" s="3"/>
    </row>
    <row r="762" ht="15">
      <c r="C762" s="3"/>
    </row>
    <row r="763" ht="15">
      <c r="C763" s="3"/>
    </row>
    <row r="764" ht="15">
      <c r="C764" s="3"/>
    </row>
    <row r="765" ht="15">
      <c r="C765" s="3"/>
    </row>
    <row r="766" ht="15">
      <c r="C766" s="3"/>
    </row>
    <row r="767" ht="15">
      <c r="C767" s="3"/>
    </row>
    <row r="768" ht="15">
      <c r="C768" s="3"/>
    </row>
    <row r="769" ht="15">
      <c r="C769" s="3"/>
    </row>
    <row r="770" ht="15">
      <c r="C770" s="3"/>
    </row>
    <row r="771" ht="15">
      <c r="C771" s="3"/>
    </row>
    <row r="772" ht="15">
      <c r="C772" s="3"/>
    </row>
    <row r="773" ht="15">
      <c r="C773" s="3"/>
    </row>
    <row r="774" ht="15">
      <c r="C774" s="3"/>
    </row>
    <row r="775" ht="15">
      <c r="C775" s="3"/>
    </row>
    <row r="776" ht="15">
      <c r="C776" s="3"/>
    </row>
    <row r="777" ht="15">
      <c r="C777" s="3"/>
    </row>
    <row r="778" ht="15">
      <c r="C778" s="3"/>
    </row>
    <row r="779" ht="15">
      <c r="C779" s="3"/>
    </row>
    <row r="780" ht="15">
      <c r="C780" s="3"/>
    </row>
    <row r="781" ht="15">
      <c r="C781" s="3"/>
    </row>
    <row r="782" ht="15">
      <c r="C782" s="3"/>
    </row>
    <row r="783" ht="15">
      <c r="C783" s="3"/>
    </row>
    <row r="784" ht="15">
      <c r="C784" s="3"/>
    </row>
    <row r="785" ht="15">
      <c r="C785" s="3"/>
    </row>
    <row r="786" ht="15">
      <c r="C786" s="3"/>
    </row>
    <row r="787" ht="15">
      <c r="C787" s="3"/>
    </row>
    <row r="788" ht="15">
      <c r="C788" s="3"/>
    </row>
    <row r="789" ht="15">
      <c r="C789" s="3"/>
    </row>
    <row r="790" ht="15">
      <c r="C790" s="3"/>
    </row>
    <row r="791" ht="15">
      <c r="C791" s="3"/>
    </row>
    <row r="792" ht="15">
      <c r="C792" s="3"/>
    </row>
    <row r="793" ht="15">
      <c r="C793" s="3"/>
    </row>
    <row r="794" ht="15">
      <c r="C794" s="3"/>
    </row>
    <row r="795" ht="15">
      <c r="C795" s="3"/>
    </row>
    <row r="796" ht="15">
      <c r="C796" s="3"/>
    </row>
    <row r="797" ht="15">
      <c r="C797" s="3"/>
    </row>
    <row r="798" ht="15">
      <c r="C798" s="3"/>
    </row>
    <row r="799" ht="15">
      <c r="C799" s="3"/>
    </row>
    <row r="800" ht="15">
      <c r="C800" s="3"/>
    </row>
    <row r="801" ht="15">
      <c r="C801" s="3"/>
    </row>
    <row r="802" ht="15">
      <c r="C802" s="3"/>
    </row>
    <row r="803" ht="15">
      <c r="C803" s="3"/>
    </row>
    <row r="804" ht="15">
      <c r="C804" s="3"/>
    </row>
    <row r="805" ht="15">
      <c r="C805" s="3"/>
    </row>
    <row r="806" ht="15">
      <c r="C806" s="3"/>
    </row>
    <row r="807" ht="15">
      <c r="C807" s="3"/>
    </row>
    <row r="808" ht="15">
      <c r="C808" s="3"/>
    </row>
    <row r="809" ht="15">
      <c r="C809" s="3"/>
    </row>
    <row r="810" ht="15">
      <c r="C810" s="3"/>
    </row>
    <row r="811" ht="15">
      <c r="C811" s="3"/>
    </row>
    <row r="812" ht="15">
      <c r="C812" s="3"/>
    </row>
    <row r="813" ht="15">
      <c r="C813" s="3"/>
    </row>
    <row r="814" ht="15">
      <c r="C814" s="3"/>
    </row>
    <row r="815" ht="15">
      <c r="C815" s="3"/>
    </row>
    <row r="816" ht="15">
      <c r="C816" s="3"/>
    </row>
    <row r="817" ht="15">
      <c r="C817" s="3"/>
    </row>
    <row r="818" ht="15">
      <c r="C818" s="3"/>
    </row>
    <row r="819" ht="15">
      <c r="C819" s="3"/>
    </row>
    <row r="820" ht="15">
      <c r="C820" s="3"/>
    </row>
    <row r="821" ht="15">
      <c r="C821" s="3"/>
    </row>
    <row r="822" ht="15">
      <c r="C822" s="3"/>
    </row>
    <row r="823" ht="15">
      <c r="C823" s="3"/>
    </row>
    <row r="824" ht="15">
      <c r="C824" s="3"/>
    </row>
    <row r="825" ht="15">
      <c r="C825" s="3"/>
    </row>
    <row r="826" ht="15">
      <c r="C826" s="3"/>
    </row>
    <row r="827" ht="15">
      <c r="C827" s="3"/>
    </row>
    <row r="828" ht="15">
      <c r="C828" s="3"/>
    </row>
    <row r="829" ht="15">
      <c r="C829" s="3"/>
    </row>
    <row r="830" ht="15">
      <c r="C830" s="3"/>
    </row>
    <row r="831" ht="15">
      <c r="C831" s="3"/>
    </row>
    <row r="832" ht="15">
      <c r="C832" s="3"/>
    </row>
    <row r="833" ht="15">
      <c r="C833" s="3"/>
    </row>
    <row r="834" ht="15">
      <c r="C834" s="3"/>
    </row>
    <row r="835" ht="15">
      <c r="C835" s="3"/>
    </row>
    <row r="836" ht="15">
      <c r="C836" s="3"/>
    </row>
    <row r="837" ht="15">
      <c r="C837" s="3"/>
    </row>
    <row r="838" ht="15">
      <c r="C838" s="3"/>
    </row>
    <row r="839" ht="15">
      <c r="C839" s="3"/>
    </row>
    <row r="840" ht="15">
      <c r="C840" s="3"/>
    </row>
    <row r="841" ht="15">
      <c r="C841" s="3"/>
    </row>
    <row r="842" ht="15">
      <c r="C842" s="3"/>
    </row>
    <row r="843" ht="15">
      <c r="C843" s="3"/>
    </row>
    <row r="844" ht="15">
      <c r="C844" s="3"/>
    </row>
    <row r="845" ht="15">
      <c r="C845" s="3"/>
    </row>
    <row r="846" ht="15">
      <c r="C846" s="3"/>
    </row>
    <row r="847" ht="15">
      <c r="C847" s="3"/>
    </row>
    <row r="848" ht="15">
      <c r="C848" s="3"/>
    </row>
    <row r="849" ht="15">
      <c r="C849" s="3"/>
    </row>
    <row r="850" ht="15">
      <c r="C850" s="3"/>
    </row>
    <row r="851" ht="15">
      <c r="C851" s="3"/>
    </row>
    <row r="852" ht="15">
      <c r="C852" s="3"/>
    </row>
    <row r="853" ht="15">
      <c r="C853" s="3"/>
    </row>
    <row r="854" ht="15">
      <c r="C854" s="3"/>
    </row>
    <row r="855" ht="15">
      <c r="C855" s="3"/>
    </row>
    <row r="856" ht="15">
      <c r="C856" s="3"/>
    </row>
    <row r="857" ht="15">
      <c r="C857" s="3"/>
    </row>
    <row r="858" ht="15">
      <c r="C858" s="3"/>
    </row>
    <row r="859" ht="15">
      <c r="C859" s="3"/>
    </row>
    <row r="860" ht="15">
      <c r="C860" s="3"/>
    </row>
    <row r="861" ht="15">
      <c r="C861" s="3"/>
    </row>
    <row r="862" ht="15">
      <c r="C862" s="3"/>
    </row>
    <row r="863" ht="15">
      <c r="C863" s="3"/>
    </row>
    <row r="864" ht="15">
      <c r="C864" s="3"/>
    </row>
    <row r="865" ht="15">
      <c r="C865" s="3"/>
    </row>
    <row r="866" ht="15">
      <c r="C866" s="3"/>
    </row>
    <row r="867" ht="15">
      <c r="C867" s="3"/>
    </row>
    <row r="868" ht="15">
      <c r="C868" s="3"/>
    </row>
    <row r="869" ht="15">
      <c r="C869" s="3"/>
    </row>
    <row r="870" ht="15">
      <c r="C870" s="3"/>
    </row>
    <row r="871" ht="15">
      <c r="C871" s="3"/>
    </row>
    <row r="872" ht="15">
      <c r="C872" s="3"/>
    </row>
    <row r="873" ht="15">
      <c r="C873" s="3"/>
    </row>
    <row r="874" ht="15">
      <c r="C874" s="3"/>
    </row>
    <row r="875" ht="15">
      <c r="C875" s="3"/>
    </row>
    <row r="876" ht="15">
      <c r="C876" s="3"/>
    </row>
    <row r="877" ht="15">
      <c r="C877" s="3"/>
    </row>
    <row r="878" ht="15">
      <c r="C878" s="3"/>
    </row>
    <row r="879" ht="15">
      <c r="C879" s="3"/>
    </row>
    <row r="880" ht="15">
      <c r="C880" s="3"/>
    </row>
    <row r="881" ht="15">
      <c r="C881" s="3"/>
    </row>
    <row r="882" ht="15">
      <c r="C882" s="3"/>
    </row>
    <row r="883" ht="15">
      <c r="C883" s="3"/>
    </row>
    <row r="884" ht="15">
      <c r="C884" s="3"/>
    </row>
    <row r="885" ht="15">
      <c r="C885" s="3"/>
    </row>
    <row r="886" ht="15">
      <c r="C886" s="3"/>
    </row>
    <row r="887" ht="15">
      <c r="C887" s="3"/>
    </row>
    <row r="888" ht="15">
      <c r="C888" s="3"/>
    </row>
    <row r="889" ht="15">
      <c r="C889" s="3"/>
    </row>
    <row r="890" ht="15">
      <c r="C890" s="3"/>
    </row>
    <row r="891" ht="15">
      <c r="C891" s="3"/>
    </row>
    <row r="892" ht="15">
      <c r="C892" s="3"/>
    </row>
    <row r="893" ht="15">
      <c r="C893" s="3"/>
    </row>
    <row r="894" ht="15">
      <c r="C894" s="3"/>
    </row>
    <row r="895" ht="15">
      <c r="C895" s="3"/>
    </row>
    <row r="896" ht="15">
      <c r="C896" s="3"/>
    </row>
    <row r="897" ht="15">
      <c r="C897" s="3"/>
    </row>
    <row r="898" ht="15">
      <c r="C898" s="3"/>
    </row>
    <row r="899" ht="15">
      <c r="C899" s="3"/>
    </row>
    <row r="900" ht="15">
      <c r="C900" s="3"/>
    </row>
    <row r="901" ht="15">
      <c r="C901" s="3"/>
    </row>
    <row r="902" ht="15">
      <c r="C902" s="3"/>
    </row>
    <row r="903" ht="15">
      <c r="C903" s="3"/>
    </row>
    <row r="904" ht="15">
      <c r="C904" s="3"/>
    </row>
    <row r="905" ht="15">
      <c r="C905" s="3"/>
    </row>
    <row r="906" ht="15">
      <c r="C906" s="3"/>
    </row>
    <row r="907" ht="15">
      <c r="C907" s="3"/>
    </row>
    <row r="908" ht="15">
      <c r="C908" s="3"/>
    </row>
    <row r="909" ht="15">
      <c r="C909" s="3"/>
    </row>
    <row r="910" ht="15">
      <c r="C910" s="3"/>
    </row>
    <row r="911" ht="15">
      <c r="C911" s="3"/>
    </row>
    <row r="912" ht="15">
      <c r="C912" s="3"/>
    </row>
    <row r="913" ht="15">
      <c r="C913" s="3"/>
    </row>
    <row r="914" ht="15">
      <c r="C914" s="3"/>
    </row>
    <row r="915" ht="15">
      <c r="C915" s="3"/>
    </row>
    <row r="916" ht="15">
      <c r="C916" s="3"/>
    </row>
    <row r="917" ht="15">
      <c r="C917" s="3"/>
    </row>
    <row r="918" ht="15">
      <c r="C918" s="3"/>
    </row>
    <row r="919" ht="15">
      <c r="C919" s="3"/>
    </row>
    <row r="920" ht="15">
      <c r="C920" s="3"/>
    </row>
    <row r="921" ht="15">
      <c r="C921" s="3"/>
    </row>
    <row r="922" ht="15">
      <c r="C922" s="3"/>
    </row>
    <row r="923" ht="15">
      <c r="C923" s="3"/>
    </row>
    <row r="924" ht="15">
      <c r="C924" s="3"/>
    </row>
    <row r="925" ht="15">
      <c r="C925" s="3"/>
    </row>
    <row r="926" ht="15">
      <c r="C926" s="3"/>
    </row>
    <row r="927" ht="15">
      <c r="C927" s="3"/>
    </row>
    <row r="928" ht="15">
      <c r="C928" s="3"/>
    </row>
    <row r="929" ht="15">
      <c r="C929" s="3"/>
    </row>
    <row r="930" ht="15">
      <c r="C930" s="3"/>
    </row>
    <row r="931" ht="15">
      <c r="C931" s="3"/>
    </row>
    <row r="932" ht="15">
      <c r="C932" s="3"/>
    </row>
    <row r="933" ht="15">
      <c r="C933" s="3"/>
    </row>
    <row r="934" ht="15">
      <c r="C934" s="3"/>
    </row>
    <row r="935" ht="15">
      <c r="C935" s="3"/>
    </row>
    <row r="936" ht="15">
      <c r="C936" s="3"/>
    </row>
    <row r="937" ht="15">
      <c r="C937" s="3"/>
    </row>
    <row r="938" ht="15">
      <c r="C938" s="3"/>
    </row>
    <row r="939" ht="15">
      <c r="C939" s="3"/>
    </row>
    <row r="940" ht="15">
      <c r="C940" s="3"/>
    </row>
    <row r="941" ht="15">
      <c r="C941" s="3"/>
    </row>
    <row r="942" ht="15">
      <c r="C942" s="3"/>
    </row>
    <row r="943" ht="15">
      <c r="C943" s="3"/>
    </row>
    <row r="944" ht="15">
      <c r="C944" s="3"/>
    </row>
    <row r="945" ht="15">
      <c r="C945" s="3"/>
    </row>
    <row r="946" ht="15">
      <c r="C946" s="3"/>
    </row>
    <row r="947" ht="15">
      <c r="C947" s="3"/>
    </row>
    <row r="948" ht="15">
      <c r="C948" s="3"/>
    </row>
    <row r="949" ht="15">
      <c r="C949" s="3"/>
    </row>
    <row r="950" ht="15">
      <c r="C950" s="3"/>
    </row>
    <row r="951" ht="15">
      <c r="C951" s="3"/>
    </row>
    <row r="952" ht="15">
      <c r="C952" s="3"/>
    </row>
    <row r="953" ht="15">
      <c r="C953" s="3"/>
    </row>
    <row r="954" ht="15">
      <c r="C954" s="3"/>
    </row>
    <row r="955" ht="15">
      <c r="C955" s="3"/>
    </row>
    <row r="956" ht="15">
      <c r="C956" s="3"/>
    </row>
    <row r="957" ht="15">
      <c r="C957" s="3"/>
    </row>
    <row r="958" ht="15">
      <c r="C958" s="3"/>
    </row>
    <row r="959" ht="15">
      <c r="C959" s="3"/>
    </row>
    <row r="960" ht="15">
      <c r="C960" s="3"/>
    </row>
    <row r="961" ht="15">
      <c r="C961" s="3"/>
    </row>
    <row r="962" ht="15">
      <c r="C962" s="3"/>
    </row>
    <row r="963" ht="15">
      <c r="C963" s="3"/>
    </row>
    <row r="964" ht="15">
      <c r="C964" s="3"/>
    </row>
    <row r="965" ht="15">
      <c r="C965" s="3"/>
    </row>
    <row r="966" ht="15">
      <c r="C966" s="3"/>
    </row>
    <row r="967" ht="15">
      <c r="C967" s="3"/>
    </row>
    <row r="968" ht="15">
      <c r="C968" s="3"/>
    </row>
    <row r="969" ht="15">
      <c r="C969" s="3"/>
    </row>
    <row r="970" ht="15">
      <c r="C970" s="3"/>
    </row>
    <row r="971" ht="15">
      <c r="C971" s="3"/>
    </row>
    <row r="972" ht="15">
      <c r="C972" s="3"/>
    </row>
    <row r="973" ht="15">
      <c r="C973" s="3"/>
    </row>
    <row r="974" ht="15">
      <c r="C974" s="3"/>
    </row>
    <row r="975" ht="15">
      <c r="C975" s="3"/>
    </row>
    <row r="976" ht="15">
      <c r="C976" s="3"/>
    </row>
    <row r="977" ht="15">
      <c r="C977" s="3"/>
    </row>
    <row r="978" ht="15">
      <c r="C978" s="3"/>
    </row>
    <row r="979" ht="15">
      <c r="C979" s="3"/>
    </row>
    <row r="980" ht="15">
      <c r="C980" s="3"/>
    </row>
    <row r="981" ht="15">
      <c r="C981" s="3"/>
    </row>
    <row r="982" ht="15">
      <c r="C982" s="3"/>
    </row>
    <row r="983" ht="15">
      <c r="C983" s="3"/>
    </row>
    <row r="984" ht="15">
      <c r="C984" s="3"/>
    </row>
    <row r="985" ht="15">
      <c r="C985" s="3"/>
    </row>
    <row r="986" ht="15">
      <c r="C986" s="3"/>
    </row>
    <row r="987" ht="15">
      <c r="C987" s="3"/>
    </row>
    <row r="988" ht="15">
      <c r="C988" s="3"/>
    </row>
    <row r="989" ht="15">
      <c r="C989" s="3"/>
    </row>
    <row r="990" ht="15">
      <c r="C990" s="3"/>
    </row>
    <row r="991" ht="15">
      <c r="C991" s="3"/>
    </row>
    <row r="992" ht="15">
      <c r="C992" s="3"/>
    </row>
    <row r="993" ht="15">
      <c r="C993" s="3"/>
    </row>
    <row r="994" ht="15">
      <c r="C994" s="3"/>
    </row>
    <row r="995" ht="15">
      <c r="C995" s="3"/>
    </row>
    <row r="996" ht="15">
      <c r="C996" s="3"/>
    </row>
    <row r="997" ht="15">
      <c r="C997" s="3"/>
    </row>
    <row r="998" ht="15">
      <c r="C998" s="3"/>
    </row>
    <row r="999" ht="15">
      <c r="C999" s="3"/>
    </row>
    <row r="1000" ht="15">
      <c r="C100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</cp:lastModifiedBy>
  <cp:lastPrinted>2016-12-14T23:27:35Z</cp:lastPrinted>
  <dcterms:created xsi:type="dcterms:W3CDTF">2016-11-20T22:24:13Z</dcterms:created>
  <dcterms:modified xsi:type="dcterms:W3CDTF">2018-03-21T01:19:04Z</dcterms:modified>
  <cp:category/>
  <cp:version/>
  <cp:contentType/>
  <cp:contentStatus/>
</cp:coreProperties>
</file>